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600" windowHeight="8190" tabRatio="475" activeTab="1"/>
  </bookViews>
  <sheets>
    <sheet name="Section-Per Pt &amp; Per day" sheetId="12" r:id="rId1"/>
    <sheet name="Cost Cent-Per Pt &amp; Per day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I21" i="12" l="1"/>
  <c r="D38" i="3" l="1"/>
  <c r="O41" i="3" l="1"/>
  <c r="O42" i="3"/>
  <c r="O43" i="3"/>
  <c r="O44" i="3"/>
  <c r="O45" i="3"/>
  <c r="O46" i="3"/>
  <c r="O47" i="3"/>
  <c r="O48" i="3" l="1"/>
  <c r="O49" i="3"/>
  <c r="H21" i="12" l="1"/>
  <c r="E21" i="12"/>
  <c r="D21" i="12"/>
  <c r="N43" i="12" l="1"/>
  <c r="J5" i="12"/>
  <c r="J6" i="12"/>
  <c r="J7" i="12"/>
  <c r="J8" i="12"/>
  <c r="J9" i="12"/>
  <c r="J10" i="12"/>
  <c r="J11" i="12"/>
  <c r="J12" i="12"/>
  <c r="J13" i="12"/>
  <c r="F14" i="12"/>
  <c r="J15" i="12"/>
  <c r="J16" i="12"/>
  <c r="J18" i="12"/>
  <c r="J19" i="12"/>
  <c r="J20" i="12"/>
  <c r="J17" i="12" l="1"/>
  <c r="B21" i="12"/>
  <c r="J14" i="12"/>
  <c r="F8" i="12"/>
  <c r="F20" i="12"/>
  <c r="F15" i="12"/>
  <c r="F10" i="12"/>
  <c r="F16" i="12"/>
  <c r="F11" i="12"/>
  <c r="F6" i="12"/>
  <c r="F19" i="12"/>
  <c r="F18" i="12"/>
  <c r="F12" i="12"/>
  <c r="F7" i="12"/>
  <c r="F5" i="12"/>
  <c r="F17" i="12"/>
  <c r="F13" i="12"/>
  <c r="F9" i="12"/>
  <c r="I38" i="3"/>
  <c r="E38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F37" i="3" l="1"/>
  <c r="J37" i="3"/>
  <c r="F33" i="3"/>
  <c r="J33" i="3"/>
  <c r="F29" i="3"/>
  <c r="J29" i="3"/>
  <c r="F25" i="3"/>
  <c r="J25" i="3"/>
  <c r="F21" i="3"/>
  <c r="J21" i="3"/>
  <c r="F15" i="3"/>
  <c r="J15" i="3"/>
  <c r="F11" i="3"/>
  <c r="J11" i="3"/>
  <c r="F7" i="3"/>
  <c r="J7" i="3"/>
  <c r="F34" i="3"/>
  <c r="J34" i="3"/>
  <c r="F26" i="3"/>
  <c r="J26" i="3"/>
  <c r="F22" i="3"/>
  <c r="J22" i="3"/>
  <c r="J16" i="3"/>
  <c r="F16" i="3"/>
  <c r="J12" i="3"/>
  <c r="F12" i="3"/>
  <c r="J8" i="3"/>
  <c r="F8" i="3"/>
  <c r="F35" i="3"/>
  <c r="J35" i="3"/>
  <c r="F31" i="3"/>
  <c r="J31" i="3"/>
  <c r="F27" i="3"/>
  <c r="J27" i="3"/>
  <c r="F13" i="3"/>
  <c r="J13" i="3"/>
  <c r="F9" i="3"/>
  <c r="J9" i="3"/>
  <c r="F5" i="3"/>
  <c r="J5" i="3"/>
  <c r="J36" i="3"/>
  <c r="F36" i="3"/>
  <c r="J32" i="3"/>
  <c r="F32" i="3"/>
  <c r="J28" i="3"/>
  <c r="F28" i="3"/>
  <c r="J20" i="3"/>
  <c r="F20" i="3"/>
  <c r="F14" i="3"/>
  <c r="J14" i="3"/>
  <c r="F10" i="3"/>
  <c r="J10" i="3"/>
  <c r="F6" i="3"/>
  <c r="J6" i="3"/>
  <c r="O76" i="3"/>
  <c r="B38" i="3" l="1"/>
  <c r="J30" i="3"/>
  <c r="J24" i="3"/>
  <c r="J23" i="3"/>
  <c r="J19" i="3"/>
  <c r="J18" i="3"/>
  <c r="F30" i="3"/>
  <c r="F24" i="3"/>
  <c r="F23" i="3"/>
  <c r="F19" i="3"/>
  <c r="F18" i="3"/>
  <c r="F17" i="3" l="1"/>
  <c r="J17" i="3"/>
  <c r="H38" i="3"/>
  <c r="N70" i="3" l="1"/>
  <c r="C18" i="12" l="1"/>
  <c r="G18" i="12" l="1"/>
  <c r="K18" i="12"/>
  <c r="G35" i="3"/>
  <c r="K35" i="3"/>
  <c r="C20" i="12"/>
  <c r="C12" i="12" l="1"/>
  <c r="G37" i="3"/>
  <c r="K37" i="3"/>
  <c r="C16" i="12"/>
  <c r="C14" i="12"/>
  <c r="G20" i="12"/>
  <c r="K20" i="12"/>
  <c r="C17" i="12"/>
  <c r="C10" i="12"/>
  <c r="C19" i="12"/>
  <c r="C13" i="12" l="1"/>
  <c r="K36" i="3"/>
  <c r="G36" i="3"/>
  <c r="K10" i="3"/>
  <c r="G10" i="3"/>
  <c r="K34" i="3"/>
  <c r="G34" i="3"/>
  <c r="G32" i="3"/>
  <c r="K32" i="3"/>
  <c r="K7" i="3"/>
  <c r="G7" i="3"/>
  <c r="G12" i="12"/>
  <c r="K12" i="12"/>
  <c r="K21" i="3"/>
  <c r="G21" i="3"/>
  <c r="K8" i="3"/>
  <c r="G8" i="3"/>
  <c r="G14" i="12"/>
  <c r="K14" i="12"/>
  <c r="G25" i="3"/>
  <c r="K25" i="3"/>
  <c r="G9" i="3"/>
  <c r="K9" i="3"/>
  <c r="C9" i="12"/>
  <c r="G31" i="3"/>
  <c r="K31" i="3"/>
  <c r="G26" i="3"/>
  <c r="K26" i="3"/>
  <c r="C15" i="12"/>
  <c r="G19" i="12"/>
  <c r="K19" i="12"/>
  <c r="G10" i="12"/>
  <c r="K10" i="12"/>
  <c r="G17" i="12"/>
  <c r="K17" i="12"/>
  <c r="G16" i="12"/>
  <c r="K16" i="12"/>
  <c r="G13" i="3"/>
  <c r="K13" i="3"/>
  <c r="C8" i="12" l="1"/>
  <c r="K8" i="12" s="1"/>
  <c r="C11" i="12"/>
  <c r="G11" i="12" s="1"/>
  <c r="G17" i="3"/>
  <c r="K17" i="3"/>
  <c r="G24" i="3"/>
  <c r="K24" i="3"/>
  <c r="G28" i="3"/>
  <c r="K28" i="3"/>
  <c r="K6" i="3"/>
  <c r="G6" i="3"/>
  <c r="G9" i="12"/>
  <c r="K9" i="12"/>
  <c r="G23" i="3"/>
  <c r="K23" i="3"/>
  <c r="G20" i="3"/>
  <c r="K20" i="3"/>
  <c r="G18" i="3"/>
  <c r="K18" i="3"/>
  <c r="K29" i="3"/>
  <c r="G29" i="3"/>
  <c r="G30" i="3"/>
  <c r="K30" i="3"/>
  <c r="G16" i="3"/>
  <c r="K16" i="3"/>
  <c r="G22" i="3"/>
  <c r="K22" i="3"/>
  <c r="K11" i="3"/>
  <c r="G11" i="3"/>
  <c r="G15" i="3"/>
  <c r="K15" i="3"/>
  <c r="G12" i="3"/>
  <c r="K12" i="3"/>
  <c r="C7" i="12"/>
  <c r="G15" i="12"/>
  <c r="K15" i="12"/>
  <c r="K27" i="3"/>
  <c r="G27" i="3"/>
  <c r="K33" i="3"/>
  <c r="G33" i="3"/>
  <c r="C6" i="12"/>
  <c r="G8" i="12"/>
  <c r="K14" i="3"/>
  <c r="G14" i="3"/>
  <c r="C5" i="12"/>
  <c r="G13" i="12"/>
  <c r="K13" i="12"/>
  <c r="K11" i="12" l="1"/>
  <c r="O43" i="12"/>
  <c r="G5" i="3"/>
  <c r="C38" i="3"/>
  <c r="G19" i="3"/>
  <c r="K19" i="3"/>
  <c r="P76" i="3"/>
  <c r="K6" i="12"/>
  <c r="G6" i="12"/>
  <c r="K5" i="12"/>
  <c r="G5" i="12"/>
  <c r="C21" i="12"/>
  <c r="G7" i="12"/>
  <c r="K7" i="12"/>
  <c r="M21" i="12"/>
  <c r="N54" i="3"/>
  <c r="M36" i="12"/>
  <c r="N69" i="3"/>
  <c r="M33" i="12"/>
  <c r="N66" i="3"/>
  <c r="N44" i="3"/>
  <c r="M11" i="12"/>
  <c r="N52" i="3"/>
  <c r="M19" i="12"/>
  <c r="N68" i="3"/>
  <c r="M35" i="12"/>
  <c r="N74" i="3"/>
  <c r="M41" i="12"/>
  <c r="N42" i="3"/>
  <c r="M9" i="12"/>
  <c r="M24" i="12"/>
  <c r="N57" i="3"/>
  <c r="M16" i="12"/>
  <c r="N49" i="3"/>
  <c r="N48" i="3"/>
  <c r="M15" i="12"/>
  <c r="M17" i="12"/>
  <c r="N50" i="3"/>
  <c r="N67" i="3"/>
  <c r="M34" i="12"/>
  <c r="M22" i="12"/>
  <c r="N55" i="3"/>
  <c r="M38" i="12"/>
  <c r="N71" i="3"/>
  <c r="M20" i="12"/>
  <c r="N53" i="3"/>
  <c r="M26" i="12"/>
  <c r="N59" i="3"/>
  <c r="N58" i="3"/>
  <c r="M25" i="12"/>
  <c r="M12" i="12"/>
  <c r="N45" i="3"/>
  <c r="N72" i="3"/>
  <c r="M39" i="12"/>
  <c r="N62" i="3"/>
  <c r="M29" i="12"/>
  <c r="N63" i="3"/>
  <c r="M30" i="12"/>
  <c r="M40" i="12"/>
  <c r="N73" i="3"/>
  <c r="N47" i="3"/>
  <c r="M14" i="12"/>
  <c r="N64" i="3"/>
  <c r="M31" i="12"/>
  <c r="M32" i="12"/>
  <c r="N65" i="3"/>
  <c r="M42" i="12"/>
  <c r="N75" i="3"/>
  <c r="M13" i="12"/>
  <c r="N46" i="3"/>
  <c r="M28" i="12"/>
  <c r="N61" i="3"/>
  <c r="N60" i="3"/>
  <c r="M27" i="12"/>
  <c r="N43" i="3"/>
  <c r="M10" i="12"/>
  <c r="M23" i="12"/>
  <c r="N56" i="3"/>
  <c r="N41" i="3"/>
  <c r="M8" i="12"/>
  <c r="N51" i="3"/>
  <c r="M18" i="12"/>
</calcChain>
</file>

<file path=xl/sharedStrings.xml><?xml version="1.0" encoding="utf-8"?>
<sst xmlns="http://schemas.openxmlformats.org/spreadsheetml/2006/main" count="78" uniqueCount="66">
  <si>
    <t>Surgical</t>
  </si>
  <si>
    <t>CLINICS</t>
  </si>
  <si>
    <t>Medical</t>
  </si>
  <si>
    <t>Eye</t>
  </si>
  <si>
    <t>Oncology</t>
  </si>
  <si>
    <t>Pediatric</t>
  </si>
  <si>
    <t>Neonatal</t>
  </si>
  <si>
    <t>Skin</t>
  </si>
  <si>
    <t>Total Cost</t>
  </si>
  <si>
    <t>Total</t>
  </si>
  <si>
    <t>No of Patient</t>
  </si>
  <si>
    <t>In Patient days</t>
  </si>
  <si>
    <t>Cost per Patient 
Per Day</t>
  </si>
  <si>
    <t>Specialty 
Section</t>
  </si>
  <si>
    <t>Ward 1</t>
  </si>
  <si>
    <t>Ward 2</t>
  </si>
  <si>
    <t>Ward 3</t>
  </si>
  <si>
    <t>Ward 4</t>
  </si>
  <si>
    <t>Ward 5</t>
  </si>
  <si>
    <t>Ward 7</t>
  </si>
  <si>
    <t>Ward 10</t>
  </si>
  <si>
    <t>Ward 11</t>
  </si>
  <si>
    <t>OPD</t>
  </si>
  <si>
    <t>Ward 20</t>
  </si>
  <si>
    <t>Ward 22</t>
  </si>
  <si>
    <t>EU</t>
  </si>
  <si>
    <t>DIALYSIS UNIT</t>
  </si>
  <si>
    <t>CLINICS (ALL)</t>
  </si>
  <si>
    <t>Cost centre</t>
  </si>
  <si>
    <t>Cost per 
Patient (Rs)</t>
  </si>
  <si>
    <t>Ward 6</t>
  </si>
  <si>
    <t>Ward 8</t>
  </si>
  <si>
    <t>Ward 9</t>
  </si>
  <si>
    <t>Ward 12</t>
  </si>
  <si>
    <t>Ward 14 &amp; 17</t>
  </si>
  <si>
    <t>Ward 15 &amp; 19</t>
  </si>
  <si>
    <t>Ward 16A &amp; B</t>
  </si>
  <si>
    <t>Ward 21</t>
  </si>
  <si>
    <t>Ward 23A &amp; B</t>
  </si>
  <si>
    <t>Ward 27</t>
  </si>
  <si>
    <t>Ward 28</t>
  </si>
  <si>
    <t>Ward 29</t>
  </si>
  <si>
    <t>Ward 30</t>
  </si>
  <si>
    <t>CCU WD / CCU</t>
  </si>
  <si>
    <t>PBU /NN ICU</t>
  </si>
  <si>
    <t>Ward 26M &amp; F</t>
  </si>
  <si>
    <t>ENT/    Orthopaedic</t>
  </si>
  <si>
    <t>Cardiology</t>
  </si>
  <si>
    <t>Neurology</t>
  </si>
  <si>
    <t>Gyn &amp; Obs</t>
  </si>
  <si>
    <t>Cost per 
Patient (Rs.)</t>
  </si>
  <si>
    <t>ARU,Ward 24M &amp; F</t>
  </si>
  <si>
    <t>ICU/HDU/AT ICU</t>
  </si>
  <si>
    <t>ICU/HDU/ AT ICU</t>
  </si>
  <si>
    <t>Ward 31 &amp; NSU</t>
  </si>
  <si>
    <t>October</t>
  </si>
  <si>
    <t>November</t>
  </si>
  <si>
    <r>
      <t xml:space="preserve">TEACHING HOSPITAL, JAFFNA 
</t>
    </r>
    <r>
      <rPr>
        <b/>
        <sz val="11"/>
        <rFont val="Cambria"/>
        <family val="1"/>
        <scheme val="major"/>
      </rPr>
      <t>COST ACCOUNTING – January  2018</t>
    </r>
  </si>
  <si>
    <t>SECTION WISE COST PER PATIENT &amp; COST PER PATIENT PER DAY FOR THE MONTH OF January  2018</t>
  </si>
  <si>
    <r>
      <t xml:space="preserve">TEACHING HOSPITAL - JAFFNA 
</t>
    </r>
    <r>
      <rPr>
        <b/>
        <sz val="11"/>
        <rFont val="Cambria"/>
        <family val="1"/>
        <scheme val="major"/>
      </rPr>
      <t>COST ACCOUNTING – January  2018</t>
    </r>
  </si>
  <si>
    <t>COST CENTRE WISE COST PER PATIENT &amp; COST PER PATIENT PER DAY FOR THE MONTH OF -January  2018</t>
  </si>
  <si>
    <t>December</t>
  </si>
  <si>
    <t>January</t>
  </si>
  <si>
    <t xml:space="preserve">Source: </t>
  </si>
  <si>
    <t>Monthly Report - TH Jaffna</t>
  </si>
  <si>
    <t xml:space="preserve">Source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</si>
</sst>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ohit Hindi"/>
      <family val="2"/>
    </font>
    <font>
      <sz val="11"/>
      <name val="Lohit Hindi"/>
      <family val="2"/>
    </font>
    <font>
      <b/>
      <sz val="14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9"/>
      <name val="Palatino Linotype"/>
      <family val="1"/>
    </font>
    <font>
      <b/>
      <sz val="9"/>
      <name val="Palatino Linotype"/>
      <family val="1"/>
    </font>
    <font>
      <b/>
      <sz val="8"/>
      <name val="Palatino Linotype"/>
      <family val="1"/>
    </font>
    <font>
      <sz val="10"/>
      <name val="Arial"/>
      <family val="2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sz val="13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theme="1"/>
      <name val="Cambria"/>
      <family val="1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E6E6E6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10">
    <xf numFmtId="0" fontId="0" fillId="0" borderId="0"/>
    <xf numFmtId="0" fontId="9" fillId="0" borderId="0" applyBorder="0" applyAlignment="0" applyProtection="0"/>
    <xf numFmtId="0" fontId="10" fillId="0" borderId="0">
      <alignment vertical="center"/>
    </xf>
    <xf numFmtId="0" fontId="8" fillId="0" borderId="0"/>
    <xf numFmtId="0" fontId="17" fillId="0" borderId="0"/>
    <xf numFmtId="0" fontId="9" fillId="0" borderId="0" applyBorder="0" applyAlignment="0" applyProtection="0"/>
    <xf numFmtId="0" fontId="17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17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17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9" applyNumberFormat="0" applyAlignment="0" applyProtection="0"/>
    <xf numFmtId="0" fontId="35" fillId="8" borderId="10" applyNumberFormat="0" applyAlignment="0" applyProtection="0"/>
    <xf numFmtId="0" fontId="36" fillId="8" borderId="9" applyNumberFormat="0" applyAlignment="0" applyProtection="0"/>
    <xf numFmtId="0" fontId="37" fillId="0" borderId="11" applyNumberFormat="0" applyFill="0" applyAlignment="0" applyProtection="0"/>
    <xf numFmtId="0" fontId="38" fillId="9" borderId="12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2" fillId="34" borderId="0" applyNumberFormat="0" applyBorder="0" applyAlignment="0" applyProtection="0"/>
    <xf numFmtId="0" fontId="5" fillId="10" borderId="13" applyNumberFormat="0" applyFont="0" applyAlignment="0" applyProtection="0"/>
    <xf numFmtId="0" fontId="17" fillId="0" borderId="0"/>
    <xf numFmtId="0" fontId="43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/>
    <xf numFmtId="0" fontId="5" fillId="0" borderId="0"/>
    <xf numFmtId="9" fontId="5" fillId="0" borderId="0" applyFont="0" applyFill="0" applyBorder="0" applyAlignment="0" applyProtection="0"/>
    <xf numFmtId="0" fontId="43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17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9" fillId="0" borderId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" fillId="10" borderId="13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7" fillId="0" borderId="0"/>
    <xf numFmtId="0" fontId="43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4" fillId="0" borderId="0"/>
    <xf numFmtId="0" fontId="43" fillId="0" borderId="0"/>
    <xf numFmtId="0" fontId="17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3" fillId="0" borderId="0"/>
    <xf numFmtId="0" fontId="43" fillId="0" borderId="0"/>
    <xf numFmtId="0" fontId="3" fillId="10" borderId="13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7" fillId="0" borderId="0"/>
    <xf numFmtId="0" fontId="43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3" fillId="0" borderId="0"/>
    <xf numFmtId="0" fontId="4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7" fillId="0" borderId="0"/>
    <xf numFmtId="0" fontId="43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2" fillId="0" borderId="0"/>
    <xf numFmtId="0" fontId="4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Border="0" applyAlignment="0" applyProtection="0"/>
    <xf numFmtId="0" fontId="2" fillId="0" borderId="0"/>
    <xf numFmtId="0" fontId="2" fillId="0" borderId="0"/>
    <xf numFmtId="0" fontId="43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1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15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6" fillId="2" borderId="1" xfId="0" applyFont="1" applyFill="1" applyBorder="1" applyAlignment="1"/>
    <xf numFmtId="164" fontId="16" fillId="2" borderId="1" xfId="0" applyNumberFormat="1" applyFont="1" applyFill="1" applyBorder="1" applyAlignment="1"/>
    <xf numFmtId="1" fontId="15" fillId="0" borderId="0" xfId="0" applyNumberFormat="1" applyFont="1" applyBorder="1" applyAlignment="1">
      <alignment horizontal="center" wrapText="1"/>
    </xf>
    <xf numFmtId="17" fontId="15" fillId="0" borderId="0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/>
    <xf numFmtId="0" fontId="0" fillId="0" borderId="0" xfId="0" applyBorder="1"/>
    <xf numFmtId="0" fontId="23" fillId="0" borderId="0" xfId="0" applyFont="1" applyBorder="1"/>
    <xf numFmtId="0" fontId="25" fillId="0" borderId="1" xfId="0" applyFont="1" applyBorder="1" applyAlignment="1">
      <alignment horizontal="center" vertical="center"/>
    </xf>
    <xf numFmtId="17" fontId="25" fillId="0" borderId="1" xfId="0" applyNumberFormat="1" applyFont="1" applyBorder="1" applyAlignment="1">
      <alignment horizontal="center" vertical="center" wrapText="1"/>
    </xf>
    <xf numFmtId="0" fontId="26" fillId="0" borderId="1" xfId="1" applyFont="1" applyBorder="1" applyAlignment="1" applyProtection="1">
      <alignment horizontal="left" vertical="center" wrapText="1"/>
    </xf>
    <xf numFmtId="0" fontId="26" fillId="0" borderId="5" xfId="1" applyFont="1" applyFill="1" applyBorder="1" applyAlignment="1" applyProtection="1">
      <alignment horizontal="left" vertical="center" wrapText="1"/>
    </xf>
    <xf numFmtId="0" fontId="26" fillId="3" borderId="1" xfId="1" applyFont="1" applyFill="1" applyBorder="1" applyAlignment="1" applyProtection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vertical="center"/>
    </xf>
    <xf numFmtId="0" fontId="14" fillId="0" borderId="1" xfId="0" applyFont="1" applyBorder="1"/>
    <xf numFmtId="43" fontId="0" fillId="0" borderId="0" xfId="0" applyNumberFormat="1"/>
    <xf numFmtId="43" fontId="45" fillId="0" borderId="0" xfId="0" applyNumberFormat="1" applyFont="1"/>
    <xf numFmtId="0" fontId="16" fillId="2" borderId="1" xfId="0" applyFont="1" applyFill="1" applyBorder="1" applyAlignment="1">
      <alignment vertical="center"/>
    </xf>
    <xf numFmtId="0" fontId="22" fillId="0" borderId="3" xfId="0" applyFont="1" applyBorder="1"/>
    <xf numFmtId="43" fontId="15" fillId="0" borderId="1" xfId="0" applyNumberFormat="1" applyFont="1" applyBorder="1"/>
    <xf numFmtId="164" fontId="16" fillId="2" borderId="1" xfId="0" applyNumberFormat="1" applyFont="1" applyFill="1" applyBorder="1" applyAlignment="1">
      <alignment vertical="center"/>
    </xf>
    <xf numFmtId="0" fontId="16" fillId="36" borderId="1" xfId="0" applyFont="1" applyFill="1" applyBorder="1" applyAlignment="1">
      <alignment vertical="center"/>
    </xf>
    <xf numFmtId="0" fontId="16" fillId="35" borderId="1" xfId="0" applyNumberFormat="1" applyFont="1" applyFill="1" applyBorder="1" applyAlignment="1">
      <alignment vertical="center"/>
    </xf>
    <xf numFmtId="0" fontId="24" fillId="0" borderId="1" xfId="1" applyFont="1" applyBorder="1" applyAlignment="1" applyProtection="1">
      <alignment horizontal="left" vertical="center"/>
    </xf>
    <xf numFmtId="0" fontId="2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3" fontId="12" fillId="0" borderId="1" xfId="0" applyNumberFormat="1" applyFont="1" applyBorder="1"/>
    <xf numFmtId="0" fontId="25" fillId="0" borderId="1" xfId="0" applyFont="1" applyBorder="1" applyAlignment="1">
      <alignment horizontal="center" vertical="center" wrapText="1"/>
    </xf>
    <xf numFmtId="43" fontId="46" fillId="0" borderId="0" xfId="0" applyNumberFormat="1" applyFont="1"/>
    <xf numFmtId="43" fontId="13" fillId="37" borderId="1" xfId="0" applyNumberFormat="1" applyFont="1" applyFill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43" fontId="12" fillId="0" borderId="0" xfId="0" applyNumberFormat="1" applyFont="1"/>
    <xf numFmtId="1" fontId="25" fillId="0" borderId="0" xfId="0" applyNumberFormat="1" applyFont="1" applyBorder="1" applyAlignment="1">
      <alignment horizontal="center" wrapText="1"/>
    </xf>
    <xf numFmtId="43" fontId="16" fillId="0" borderId="1" xfId="0" applyNumberFormat="1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3" fontId="16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0" fontId="13" fillId="0" borderId="1" xfId="0" applyFont="1" applyBorder="1"/>
    <xf numFmtId="43" fontId="15" fillId="0" borderId="1" xfId="0" applyNumberFormat="1" applyFont="1" applyBorder="1" applyAlignment="1">
      <alignment horizontal="right" vertical="center"/>
    </xf>
    <xf numFmtId="0" fontId="47" fillId="3" borderId="0" xfId="0" applyFont="1" applyFill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18" fillId="0" borderId="0" xfId="1" applyFont="1" applyFill="1" applyBorder="1" applyAlignment="1" applyProtection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1" fillId="3" borderId="2" xfId="1" applyFont="1" applyFill="1" applyBorder="1" applyAlignment="1" applyProtection="1">
      <alignment horizontal="center" vertical="center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wrapText="1"/>
    </xf>
    <xf numFmtId="1" fontId="25" fillId="0" borderId="4" xfId="0" applyNumberFormat="1" applyFont="1" applyBorder="1" applyAlignment="1">
      <alignment horizont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wrapText="1"/>
    </xf>
    <xf numFmtId="0" fontId="25" fillId="0" borderId="2" xfId="1" applyFont="1" applyBorder="1" applyAlignment="1" applyProtection="1">
      <alignment horizontal="center" vertical="center"/>
    </xf>
  </cellXfs>
  <cellStyles count="2410">
    <cellStyle name="20% - Accent1" xfId="55" builtinId="30" customBuiltin="1"/>
    <cellStyle name="20% - Accent1 2" xfId="314"/>
    <cellStyle name="20% - Accent1 2 2" xfId="787"/>
    <cellStyle name="20% - Accent1 2 3" xfId="788"/>
    <cellStyle name="20% - Accent1 2 4" xfId="789"/>
    <cellStyle name="20% - Accent1 3" xfId="453"/>
    <cellStyle name="20% - Accent1 3 2" xfId="790"/>
    <cellStyle name="20% - Accent1 3 3" xfId="791"/>
    <cellStyle name="20% - Accent1 3 4" xfId="792"/>
    <cellStyle name="20% - Accent1 4" xfId="606"/>
    <cellStyle name="20% - Accent1 4 2" xfId="793"/>
    <cellStyle name="20% - Accent1 4 3" xfId="794"/>
    <cellStyle name="20% - Accent1 4 4" xfId="795"/>
    <cellStyle name="20% - Accent1 5" xfId="796"/>
    <cellStyle name="20% - Accent1 6" xfId="797"/>
    <cellStyle name="20% - Accent1 7" xfId="798"/>
    <cellStyle name="20% - Accent2" xfId="59" builtinId="34" customBuiltin="1"/>
    <cellStyle name="20% - Accent2 2" xfId="316"/>
    <cellStyle name="20% - Accent2 2 2" xfId="799"/>
    <cellStyle name="20% - Accent2 2 3" xfId="800"/>
    <cellStyle name="20% - Accent2 2 4" xfId="801"/>
    <cellStyle name="20% - Accent2 3" xfId="455"/>
    <cellStyle name="20% - Accent2 3 2" xfId="802"/>
    <cellStyle name="20% - Accent2 3 3" xfId="803"/>
    <cellStyle name="20% - Accent2 3 4" xfId="804"/>
    <cellStyle name="20% - Accent2 4" xfId="608"/>
    <cellStyle name="20% - Accent2 4 2" xfId="805"/>
    <cellStyle name="20% - Accent2 4 3" xfId="806"/>
    <cellStyle name="20% - Accent2 4 4" xfId="807"/>
    <cellStyle name="20% - Accent2 5" xfId="808"/>
    <cellStyle name="20% - Accent2 6" xfId="809"/>
    <cellStyle name="20% - Accent2 7" xfId="810"/>
    <cellStyle name="20% - Accent3" xfId="63" builtinId="38" customBuiltin="1"/>
    <cellStyle name="20% - Accent3 2" xfId="318"/>
    <cellStyle name="20% - Accent3 2 2" xfId="811"/>
    <cellStyle name="20% - Accent3 2 3" xfId="812"/>
    <cellStyle name="20% - Accent3 2 4" xfId="813"/>
    <cellStyle name="20% - Accent3 3" xfId="457"/>
    <cellStyle name="20% - Accent3 3 2" xfId="814"/>
    <cellStyle name="20% - Accent3 3 3" xfId="815"/>
    <cellStyle name="20% - Accent3 3 4" xfId="816"/>
    <cellStyle name="20% - Accent3 4" xfId="610"/>
    <cellStyle name="20% - Accent3 4 2" xfId="817"/>
    <cellStyle name="20% - Accent3 4 3" xfId="818"/>
    <cellStyle name="20% - Accent3 4 4" xfId="819"/>
    <cellStyle name="20% - Accent3 5" xfId="820"/>
    <cellStyle name="20% - Accent3 6" xfId="821"/>
    <cellStyle name="20% - Accent3 7" xfId="822"/>
    <cellStyle name="20% - Accent4" xfId="67" builtinId="42" customBuiltin="1"/>
    <cellStyle name="20% - Accent4 2" xfId="320"/>
    <cellStyle name="20% - Accent4 2 2" xfId="823"/>
    <cellStyle name="20% - Accent4 2 3" xfId="824"/>
    <cellStyle name="20% - Accent4 2 4" xfId="825"/>
    <cellStyle name="20% - Accent4 3" xfId="459"/>
    <cellStyle name="20% - Accent4 3 2" xfId="826"/>
    <cellStyle name="20% - Accent4 3 3" xfId="827"/>
    <cellStyle name="20% - Accent4 3 4" xfId="828"/>
    <cellStyle name="20% - Accent4 4" xfId="612"/>
    <cellStyle name="20% - Accent4 4 2" xfId="829"/>
    <cellStyle name="20% - Accent4 4 3" xfId="830"/>
    <cellStyle name="20% - Accent4 4 4" xfId="831"/>
    <cellStyle name="20% - Accent4 5" xfId="832"/>
    <cellStyle name="20% - Accent4 6" xfId="833"/>
    <cellStyle name="20% - Accent4 7" xfId="834"/>
    <cellStyle name="20% - Accent5" xfId="71" builtinId="46" customBuiltin="1"/>
    <cellStyle name="20% - Accent5 2" xfId="322"/>
    <cellStyle name="20% - Accent5 2 2" xfId="835"/>
    <cellStyle name="20% - Accent5 2 3" xfId="836"/>
    <cellStyle name="20% - Accent5 2 4" xfId="837"/>
    <cellStyle name="20% - Accent5 3" xfId="461"/>
    <cellStyle name="20% - Accent5 3 2" xfId="838"/>
    <cellStyle name="20% - Accent5 3 3" xfId="839"/>
    <cellStyle name="20% - Accent5 3 4" xfId="840"/>
    <cellStyle name="20% - Accent5 4" xfId="614"/>
    <cellStyle name="20% - Accent5 4 2" xfId="841"/>
    <cellStyle name="20% - Accent5 4 3" xfId="842"/>
    <cellStyle name="20% - Accent5 4 4" xfId="843"/>
    <cellStyle name="20% - Accent5 5" xfId="844"/>
    <cellStyle name="20% - Accent5 6" xfId="845"/>
    <cellStyle name="20% - Accent5 7" xfId="846"/>
    <cellStyle name="20% - Accent6" xfId="75" builtinId="50" customBuiltin="1"/>
    <cellStyle name="20% - Accent6 2" xfId="324"/>
    <cellStyle name="20% - Accent6 2 2" xfId="847"/>
    <cellStyle name="20% - Accent6 2 3" xfId="848"/>
    <cellStyle name="20% - Accent6 2 4" xfId="849"/>
    <cellStyle name="20% - Accent6 3" xfId="463"/>
    <cellStyle name="20% - Accent6 3 2" xfId="850"/>
    <cellStyle name="20% - Accent6 3 3" xfId="851"/>
    <cellStyle name="20% - Accent6 3 4" xfId="852"/>
    <cellStyle name="20% - Accent6 4" xfId="616"/>
    <cellStyle name="20% - Accent6 4 2" xfId="853"/>
    <cellStyle name="20% - Accent6 4 3" xfId="854"/>
    <cellStyle name="20% - Accent6 4 4" xfId="855"/>
    <cellStyle name="20% - Accent6 5" xfId="856"/>
    <cellStyle name="20% - Accent6 6" xfId="857"/>
    <cellStyle name="20% - Accent6 7" xfId="858"/>
    <cellStyle name="40% - Accent1" xfId="56" builtinId="31" customBuiltin="1"/>
    <cellStyle name="40% - Accent1 2" xfId="315"/>
    <cellStyle name="40% - Accent1 2 2" xfId="859"/>
    <cellStyle name="40% - Accent1 2 3" xfId="860"/>
    <cellStyle name="40% - Accent1 2 4" xfId="861"/>
    <cellStyle name="40% - Accent1 3" xfId="454"/>
    <cellStyle name="40% - Accent1 3 2" xfId="862"/>
    <cellStyle name="40% - Accent1 3 3" xfId="863"/>
    <cellStyle name="40% - Accent1 3 4" xfId="864"/>
    <cellStyle name="40% - Accent1 4" xfId="607"/>
    <cellStyle name="40% - Accent1 4 2" xfId="865"/>
    <cellStyle name="40% - Accent1 4 3" xfId="866"/>
    <cellStyle name="40% - Accent1 4 4" xfId="867"/>
    <cellStyle name="40% - Accent1 5" xfId="868"/>
    <cellStyle name="40% - Accent1 6" xfId="869"/>
    <cellStyle name="40% - Accent1 7" xfId="870"/>
    <cellStyle name="40% - Accent2" xfId="60" builtinId="35" customBuiltin="1"/>
    <cellStyle name="40% - Accent2 2" xfId="317"/>
    <cellStyle name="40% - Accent2 2 2" xfId="871"/>
    <cellStyle name="40% - Accent2 2 3" xfId="872"/>
    <cellStyle name="40% - Accent2 2 4" xfId="873"/>
    <cellStyle name="40% - Accent2 3" xfId="456"/>
    <cellStyle name="40% - Accent2 3 2" xfId="874"/>
    <cellStyle name="40% - Accent2 3 3" xfId="875"/>
    <cellStyle name="40% - Accent2 3 4" xfId="876"/>
    <cellStyle name="40% - Accent2 4" xfId="609"/>
    <cellStyle name="40% - Accent2 4 2" xfId="877"/>
    <cellStyle name="40% - Accent2 4 3" xfId="878"/>
    <cellStyle name="40% - Accent2 4 4" xfId="879"/>
    <cellStyle name="40% - Accent2 5" xfId="880"/>
    <cellStyle name="40% - Accent2 6" xfId="881"/>
    <cellStyle name="40% - Accent2 7" xfId="882"/>
    <cellStyle name="40% - Accent3" xfId="64" builtinId="39" customBuiltin="1"/>
    <cellStyle name="40% - Accent3 2" xfId="319"/>
    <cellStyle name="40% - Accent3 2 2" xfId="883"/>
    <cellStyle name="40% - Accent3 2 3" xfId="884"/>
    <cellStyle name="40% - Accent3 2 4" xfId="885"/>
    <cellStyle name="40% - Accent3 3" xfId="458"/>
    <cellStyle name="40% - Accent3 3 2" xfId="886"/>
    <cellStyle name="40% - Accent3 3 3" xfId="887"/>
    <cellStyle name="40% - Accent3 3 4" xfId="888"/>
    <cellStyle name="40% - Accent3 4" xfId="611"/>
    <cellStyle name="40% - Accent3 4 2" xfId="889"/>
    <cellStyle name="40% - Accent3 4 3" xfId="890"/>
    <cellStyle name="40% - Accent3 4 4" xfId="891"/>
    <cellStyle name="40% - Accent3 5" xfId="892"/>
    <cellStyle name="40% - Accent3 6" xfId="893"/>
    <cellStyle name="40% - Accent3 7" xfId="894"/>
    <cellStyle name="40% - Accent4" xfId="68" builtinId="43" customBuiltin="1"/>
    <cellStyle name="40% - Accent4 2" xfId="321"/>
    <cellStyle name="40% - Accent4 2 2" xfId="895"/>
    <cellStyle name="40% - Accent4 2 3" xfId="896"/>
    <cellStyle name="40% - Accent4 2 4" xfId="897"/>
    <cellStyle name="40% - Accent4 3" xfId="460"/>
    <cellStyle name="40% - Accent4 3 2" xfId="898"/>
    <cellStyle name="40% - Accent4 3 3" xfId="899"/>
    <cellStyle name="40% - Accent4 3 4" xfId="900"/>
    <cellStyle name="40% - Accent4 4" xfId="613"/>
    <cellStyle name="40% - Accent4 4 2" xfId="901"/>
    <cellStyle name="40% - Accent4 4 3" xfId="902"/>
    <cellStyle name="40% - Accent4 4 4" xfId="903"/>
    <cellStyle name="40% - Accent4 5" xfId="904"/>
    <cellStyle name="40% - Accent4 6" xfId="905"/>
    <cellStyle name="40% - Accent4 7" xfId="906"/>
    <cellStyle name="40% - Accent5" xfId="72" builtinId="47" customBuiltin="1"/>
    <cellStyle name="40% - Accent5 2" xfId="323"/>
    <cellStyle name="40% - Accent5 2 2" xfId="907"/>
    <cellStyle name="40% - Accent5 2 3" xfId="908"/>
    <cellStyle name="40% - Accent5 2 4" xfId="909"/>
    <cellStyle name="40% - Accent5 3" xfId="462"/>
    <cellStyle name="40% - Accent5 3 2" xfId="910"/>
    <cellStyle name="40% - Accent5 3 3" xfId="911"/>
    <cellStyle name="40% - Accent5 3 4" xfId="912"/>
    <cellStyle name="40% - Accent5 4" xfId="615"/>
    <cellStyle name="40% - Accent5 4 2" xfId="913"/>
    <cellStyle name="40% - Accent5 4 3" xfId="914"/>
    <cellStyle name="40% - Accent5 4 4" xfId="915"/>
    <cellStyle name="40% - Accent5 5" xfId="916"/>
    <cellStyle name="40% - Accent5 6" xfId="917"/>
    <cellStyle name="40% - Accent5 7" xfId="918"/>
    <cellStyle name="40% - Accent6" xfId="76" builtinId="51" customBuiltin="1"/>
    <cellStyle name="40% - Accent6 2" xfId="325"/>
    <cellStyle name="40% - Accent6 2 2" xfId="919"/>
    <cellStyle name="40% - Accent6 2 3" xfId="920"/>
    <cellStyle name="40% - Accent6 2 4" xfId="921"/>
    <cellStyle name="40% - Accent6 3" xfId="464"/>
    <cellStyle name="40% - Accent6 3 2" xfId="922"/>
    <cellStyle name="40% - Accent6 3 3" xfId="923"/>
    <cellStyle name="40% - Accent6 3 4" xfId="924"/>
    <cellStyle name="40% - Accent6 4" xfId="617"/>
    <cellStyle name="40% - Accent6 4 2" xfId="925"/>
    <cellStyle name="40% - Accent6 4 3" xfId="926"/>
    <cellStyle name="40% - Accent6 4 4" xfId="927"/>
    <cellStyle name="40% - Accent6 5" xfId="928"/>
    <cellStyle name="40% - Accent6 6" xfId="929"/>
    <cellStyle name="40% - Accent6 7" xfId="930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Comma 10" xfId="15"/>
    <cellStyle name="Comma 11" xfId="16"/>
    <cellStyle name="Comma 12" xfId="17"/>
    <cellStyle name="Comma 13" xfId="18"/>
    <cellStyle name="Comma 14" xfId="19"/>
    <cellStyle name="Comma 15" xfId="277"/>
    <cellStyle name="Comma 15 2" xfId="270"/>
    <cellStyle name="Comma 15 3" xfId="411"/>
    <cellStyle name="Comma 15 4" xfId="556"/>
    <cellStyle name="Comma 15 5" xfId="709"/>
    <cellStyle name="Comma 15 6" xfId="931"/>
    <cellStyle name="Comma 15 7" xfId="932"/>
    <cellStyle name="Comma 15 8" xfId="933"/>
    <cellStyle name="Comma 16" xfId="21"/>
    <cellStyle name="Comma 17" xfId="22"/>
    <cellStyle name="Comma 18" xfId="23"/>
    <cellStyle name="Comma 19" xfId="24"/>
    <cellStyle name="Comma 2" xfId="5"/>
    <cellStyle name="Comma 20" xfId="25"/>
    <cellStyle name="Comma 21" xfId="26"/>
    <cellStyle name="Comma 22" xfId="27"/>
    <cellStyle name="Comma 23" xfId="28"/>
    <cellStyle name="Comma 24" xfId="278"/>
    <cellStyle name="Comma 25" xfId="285"/>
    <cellStyle name="Comma 26" xfId="292"/>
    <cellStyle name="Comma 27" xfId="417"/>
    <cellStyle name="Comma 27 2" xfId="934"/>
    <cellStyle name="Comma 27 3" xfId="935"/>
    <cellStyle name="Comma 27 4" xfId="936"/>
    <cellStyle name="Comma 28" xfId="303"/>
    <cellStyle name="Comma 29" xfId="562"/>
    <cellStyle name="Comma 29 2" xfId="937"/>
    <cellStyle name="Comma 29 3" xfId="938"/>
    <cellStyle name="Comma 29 4" xfId="939"/>
    <cellStyle name="Comma 3" xfId="7"/>
    <cellStyle name="Comma 32" xfId="254"/>
    <cellStyle name="Comma 4" xfId="8"/>
    <cellStyle name="Comma 4 10" xfId="200"/>
    <cellStyle name="Comma 4 11" xfId="222"/>
    <cellStyle name="Comma 4 12" xfId="228"/>
    <cellStyle name="Comma 4 13" xfId="229"/>
    <cellStyle name="Comma 4 14" xfId="197"/>
    <cellStyle name="Comma 4 15" xfId="248"/>
    <cellStyle name="Comma 4 16" xfId="265"/>
    <cellStyle name="Comma 4 2" xfId="162"/>
    <cellStyle name="Comma 4 3" xfId="173"/>
    <cellStyle name="Comma 4 4" xfId="174"/>
    <cellStyle name="Comma 4 5" xfId="187"/>
    <cellStyle name="Comma 4 6" xfId="194"/>
    <cellStyle name="Comma 4 7" xfId="195"/>
    <cellStyle name="Comma 4 8" xfId="198"/>
    <cellStyle name="Comma 4 9" xfId="199"/>
    <cellStyle name="Comma 5" xfId="10"/>
    <cellStyle name="Comma 6" xfId="11"/>
    <cellStyle name="Comma 7" xfId="12"/>
    <cellStyle name="Comma 8" xfId="13"/>
    <cellStyle name="Comma 9" xfId="14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Normal 10" xfId="599"/>
    <cellStyle name="Normal 12" xfId="448"/>
    <cellStyle name="Normal 15" xfId="20"/>
    <cellStyle name="Normal 2" xfId="3"/>
    <cellStyle name="Normal 2 10" xfId="79"/>
    <cellStyle name="Normal 2 11" xfId="92"/>
    <cellStyle name="Normal 2 12" xfId="94"/>
    <cellStyle name="Normal 2 13" xfId="96"/>
    <cellStyle name="Normal 2 14" xfId="98"/>
    <cellStyle name="Normal 2 15" xfId="100"/>
    <cellStyle name="Normal 2 16" xfId="102"/>
    <cellStyle name="Normal 2 17" xfId="104"/>
    <cellStyle name="Normal 2 18" xfId="106"/>
    <cellStyle name="Normal 2 19" xfId="108"/>
    <cellStyle name="Normal 2 2" xfId="4"/>
    <cellStyle name="Normal 2 2 2" xfId="771"/>
    <cellStyle name="Normal 2 2 2 2" xfId="940"/>
    <cellStyle name="Normal 2 2 2 3" xfId="941"/>
    <cellStyle name="Normal 2 2 2 4" xfId="942"/>
    <cellStyle name="Normal 2 2 3" xfId="781"/>
    <cellStyle name="Normal 2 2 3 2" xfId="943"/>
    <cellStyle name="Normal 2 2 3 3" xfId="944"/>
    <cellStyle name="Normal 2 2 3 4" xfId="945"/>
    <cellStyle name="Normal 2 20" xfId="110"/>
    <cellStyle name="Normal 2 21" xfId="112"/>
    <cellStyle name="Normal 2 22" xfId="114"/>
    <cellStyle name="Normal 2 23" xfId="116"/>
    <cellStyle name="Normal 2 24" xfId="118"/>
    <cellStyle name="Normal 2 25" xfId="120"/>
    <cellStyle name="Normal 2 26" xfId="122"/>
    <cellStyle name="Normal 2 27" xfId="124"/>
    <cellStyle name="Normal 2 28" xfId="126"/>
    <cellStyle name="Normal 2 29" xfId="128"/>
    <cellStyle name="Normal 2 3" xfId="29"/>
    <cellStyle name="Normal 2 3 2" xfId="772"/>
    <cellStyle name="Normal 2 3 2 2" xfId="946"/>
    <cellStyle name="Normal 2 3 2 3" xfId="947"/>
    <cellStyle name="Normal 2 3 2 4" xfId="948"/>
    <cellStyle name="Normal 2 3 3" xfId="784"/>
    <cellStyle name="Normal 2 3 3 2" xfId="949"/>
    <cellStyle name="Normal 2 3 3 3" xfId="950"/>
    <cellStyle name="Normal 2 3 3 4" xfId="951"/>
    <cellStyle name="Normal 2 30" xfId="130"/>
    <cellStyle name="Normal 2 31" xfId="132"/>
    <cellStyle name="Normal 2 32" xfId="134"/>
    <cellStyle name="Normal 2 33" xfId="136"/>
    <cellStyle name="Normal 2 34" xfId="138"/>
    <cellStyle name="Normal 2 35" xfId="140"/>
    <cellStyle name="Normal 2 36" xfId="142"/>
    <cellStyle name="Normal 2 37" xfId="144"/>
    <cellStyle name="Normal 2 38" xfId="146"/>
    <cellStyle name="Normal 2 39" xfId="152"/>
    <cellStyle name="Normal 2 39 2" xfId="473"/>
    <cellStyle name="Normal 2 39 3" xfId="626"/>
    <cellStyle name="Normal 2 4" xfId="30"/>
    <cellStyle name="Normal 2 40" xfId="151"/>
    <cellStyle name="Normal 2 40 2" xfId="472"/>
    <cellStyle name="Normal 2 40 3" xfId="625"/>
    <cellStyle name="Normal 2 41" xfId="155"/>
    <cellStyle name="Normal 2 41 2" xfId="476"/>
    <cellStyle name="Normal 2 41 3" xfId="629"/>
    <cellStyle name="Normal 2 42" xfId="158"/>
    <cellStyle name="Normal 2 42 2" xfId="334"/>
    <cellStyle name="Normal 2 42 2 2" xfId="952"/>
    <cellStyle name="Normal 2 42 2 3" xfId="953"/>
    <cellStyle name="Normal 2 42 2 4" xfId="954"/>
    <cellStyle name="Normal 2 42 3" xfId="479"/>
    <cellStyle name="Normal 2 42 3 2" xfId="955"/>
    <cellStyle name="Normal 2 42 3 3" xfId="956"/>
    <cellStyle name="Normal 2 42 3 4" xfId="957"/>
    <cellStyle name="Normal 2 42 4" xfId="632"/>
    <cellStyle name="Normal 2 42 4 2" xfId="958"/>
    <cellStyle name="Normal 2 42 4 3" xfId="959"/>
    <cellStyle name="Normal 2 42 4 4" xfId="960"/>
    <cellStyle name="Normal 2 42 5" xfId="961"/>
    <cellStyle name="Normal 2 42 6" xfId="962"/>
    <cellStyle name="Normal 2 42 7" xfId="963"/>
    <cellStyle name="Normal 2 43" xfId="149"/>
    <cellStyle name="Normal 2 43 2" xfId="331"/>
    <cellStyle name="Normal 2 43 2 2" xfId="964"/>
    <cellStyle name="Normal 2 43 2 3" xfId="965"/>
    <cellStyle name="Normal 2 43 2 4" xfId="966"/>
    <cellStyle name="Normal 2 43 3" xfId="470"/>
    <cellStyle name="Normal 2 43 3 2" xfId="967"/>
    <cellStyle name="Normal 2 43 3 3" xfId="968"/>
    <cellStyle name="Normal 2 43 3 4" xfId="969"/>
    <cellStyle name="Normal 2 43 4" xfId="623"/>
    <cellStyle name="Normal 2 43 4 2" xfId="970"/>
    <cellStyle name="Normal 2 43 4 3" xfId="971"/>
    <cellStyle name="Normal 2 43 4 4" xfId="972"/>
    <cellStyle name="Normal 2 43 5" xfId="973"/>
    <cellStyle name="Normal 2 43 6" xfId="974"/>
    <cellStyle name="Normal 2 43 7" xfId="975"/>
    <cellStyle name="Normal 2 44" xfId="161"/>
    <cellStyle name="Normal 2 44 2" xfId="336"/>
    <cellStyle name="Normal 2 44 2 2" xfId="976"/>
    <cellStyle name="Normal 2 44 2 3" xfId="977"/>
    <cellStyle name="Normal 2 44 2 4" xfId="978"/>
    <cellStyle name="Normal 2 44 3" xfId="481"/>
    <cellStyle name="Normal 2 44 3 2" xfId="979"/>
    <cellStyle name="Normal 2 44 3 3" xfId="980"/>
    <cellStyle name="Normal 2 44 3 4" xfId="981"/>
    <cellStyle name="Normal 2 44 4" xfId="634"/>
    <cellStyle name="Normal 2 44 4 2" xfId="982"/>
    <cellStyle name="Normal 2 44 4 3" xfId="983"/>
    <cellStyle name="Normal 2 44 4 4" xfId="984"/>
    <cellStyle name="Normal 2 44 5" xfId="985"/>
    <cellStyle name="Normal 2 44 6" xfId="986"/>
    <cellStyle name="Normal 2 44 7" xfId="987"/>
    <cellStyle name="Normal 2 45" xfId="171"/>
    <cellStyle name="Normal 2 45 2" xfId="341"/>
    <cellStyle name="Normal 2 45 2 2" xfId="988"/>
    <cellStyle name="Normal 2 45 2 3" xfId="989"/>
    <cellStyle name="Normal 2 45 2 4" xfId="990"/>
    <cellStyle name="Normal 2 45 3" xfId="486"/>
    <cellStyle name="Normal 2 45 3 2" xfId="991"/>
    <cellStyle name="Normal 2 45 3 3" xfId="992"/>
    <cellStyle name="Normal 2 45 3 4" xfId="993"/>
    <cellStyle name="Normal 2 45 4" xfId="639"/>
    <cellStyle name="Normal 2 45 4 2" xfId="994"/>
    <cellStyle name="Normal 2 45 4 3" xfId="995"/>
    <cellStyle name="Normal 2 45 4 4" xfId="996"/>
    <cellStyle name="Normal 2 45 5" xfId="997"/>
    <cellStyle name="Normal 2 45 6" xfId="998"/>
    <cellStyle name="Normal 2 45 7" xfId="999"/>
    <cellStyle name="Normal 2 46" xfId="175"/>
    <cellStyle name="Normal 2 46 2" xfId="342"/>
    <cellStyle name="Normal 2 46 2 2" xfId="1000"/>
    <cellStyle name="Normal 2 46 2 3" xfId="1001"/>
    <cellStyle name="Normal 2 46 2 4" xfId="1002"/>
    <cellStyle name="Normal 2 46 3" xfId="487"/>
    <cellStyle name="Normal 2 46 3 2" xfId="1003"/>
    <cellStyle name="Normal 2 46 3 3" xfId="1004"/>
    <cellStyle name="Normal 2 46 3 4" xfId="1005"/>
    <cellStyle name="Normal 2 46 4" xfId="640"/>
    <cellStyle name="Normal 2 46 4 2" xfId="1006"/>
    <cellStyle name="Normal 2 46 4 3" xfId="1007"/>
    <cellStyle name="Normal 2 46 4 4" xfId="1008"/>
    <cellStyle name="Normal 2 46 5" xfId="1009"/>
    <cellStyle name="Normal 2 46 6" xfId="1010"/>
    <cellStyle name="Normal 2 46 7" xfId="1011"/>
    <cellStyle name="Normal 2 47" xfId="186"/>
    <cellStyle name="Normal 2 47 2" xfId="351"/>
    <cellStyle name="Normal 2 47 2 2" xfId="1012"/>
    <cellStyle name="Normal 2 47 2 3" xfId="1013"/>
    <cellStyle name="Normal 2 47 2 4" xfId="1014"/>
    <cellStyle name="Normal 2 47 3" xfId="496"/>
    <cellStyle name="Normal 2 47 3 2" xfId="1015"/>
    <cellStyle name="Normal 2 47 3 3" xfId="1016"/>
    <cellStyle name="Normal 2 47 3 4" xfId="1017"/>
    <cellStyle name="Normal 2 47 4" xfId="649"/>
    <cellStyle name="Normal 2 47 4 2" xfId="1018"/>
    <cellStyle name="Normal 2 47 4 3" xfId="1019"/>
    <cellStyle name="Normal 2 47 4 4" xfId="1020"/>
    <cellStyle name="Normal 2 47 5" xfId="1021"/>
    <cellStyle name="Normal 2 47 6" xfId="1022"/>
    <cellStyle name="Normal 2 47 7" xfId="1023"/>
    <cellStyle name="Normal 2 48" xfId="188"/>
    <cellStyle name="Normal 2 48 2" xfId="352"/>
    <cellStyle name="Normal 2 48 2 2" xfId="1024"/>
    <cellStyle name="Normal 2 48 2 3" xfId="1025"/>
    <cellStyle name="Normal 2 48 2 4" xfId="1026"/>
    <cellStyle name="Normal 2 48 3" xfId="497"/>
    <cellStyle name="Normal 2 48 3 2" xfId="1027"/>
    <cellStyle name="Normal 2 48 3 3" xfId="1028"/>
    <cellStyle name="Normal 2 48 3 4" xfId="1029"/>
    <cellStyle name="Normal 2 48 4" xfId="650"/>
    <cellStyle name="Normal 2 48 4 2" xfId="1030"/>
    <cellStyle name="Normal 2 48 4 3" xfId="1031"/>
    <cellStyle name="Normal 2 48 4 4" xfId="1032"/>
    <cellStyle name="Normal 2 48 5" xfId="1033"/>
    <cellStyle name="Normal 2 48 6" xfId="1034"/>
    <cellStyle name="Normal 2 48 7" xfId="1035"/>
    <cellStyle name="Normal 2 49" xfId="201"/>
    <cellStyle name="Normal 2 49 2" xfId="358"/>
    <cellStyle name="Normal 2 49 2 2" xfId="1036"/>
    <cellStyle name="Normal 2 49 2 3" xfId="1037"/>
    <cellStyle name="Normal 2 49 2 4" xfId="1038"/>
    <cellStyle name="Normal 2 49 3" xfId="503"/>
    <cellStyle name="Normal 2 49 3 2" xfId="1039"/>
    <cellStyle name="Normal 2 49 3 3" xfId="1040"/>
    <cellStyle name="Normal 2 49 3 4" xfId="1041"/>
    <cellStyle name="Normal 2 49 4" xfId="656"/>
    <cellStyle name="Normal 2 49 4 2" xfId="1042"/>
    <cellStyle name="Normal 2 49 4 3" xfId="1043"/>
    <cellStyle name="Normal 2 49 4 4" xfId="1044"/>
    <cellStyle name="Normal 2 49 5" xfId="1045"/>
    <cellStyle name="Normal 2 49 6" xfId="1046"/>
    <cellStyle name="Normal 2 49 7" xfId="1047"/>
    <cellStyle name="Normal 2 5" xfId="31"/>
    <cellStyle name="Normal 2 50" xfId="207"/>
    <cellStyle name="Normal 2 50 2" xfId="363"/>
    <cellStyle name="Normal 2 50 2 2" xfId="1048"/>
    <cellStyle name="Normal 2 50 2 3" xfId="1049"/>
    <cellStyle name="Normal 2 50 2 4" xfId="1050"/>
    <cellStyle name="Normal 2 50 3" xfId="508"/>
    <cellStyle name="Normal 2 50 3 2" xfId="1051"/>
    <cellStyle name="Normal 2 50 3 3" xfId="1052"/>
    <cellStyle name="Normal 2 50 3 4" xfId="1053"/>
    <cellStyle name="Normal 2 50 4" xfId="661"/>
    <cellStyle name="Normal 2 50 4 2" xfId="1054"/>
    <cellStyle name="Normal 2 50 4 3" xfId="1055"/>
    <cellStyle name="Normal 2 50 4 4" xfId="1056"/>
    <cellStyle name="Normal 2 50 5" xfId="1057"/>
    <cellStyle name="Normal 2 50 6" xfId="1058"/>
    <cellStyle name="Normal 2 50 7" xfId="1059"/>
    <cellStyle name="Normal 2 51" xfId="196"/>
    <cellStyle name="Normal 2 51 2" xfId="357"/>
    <cellStyle name="Normal 2 51 2 2" xfId="1060"/>
    <cellStyle name="Normal 2 51 2 3" xfId="1061"/>
    <cellStyle name="Normal 2 51 2 4" xfId="1062"/>
    <cellStyle name="Normal 2 51 3" xfId="502"/>
    <cellStyle name="Normal 2 51 3 2" xfId="1063"/>
    <cellStyle name="Normal 2 51 3 3" xfId="1064"/>
    <cellStyle name="Normal 2 51 3 4" xfId="1065"/>
    <cellStyle name="Normal 2 51 4" xfId="655"/>
    <cellStyle name="Normal 2 51 4 2" xfId="1066"/>
    <cellStyle name="Normal 2 51 4 3" xfId="1067"/>
    <cellStyle name="Normal 2 51 4 4" xfId="1068"/>
    <cellStyle name="Normal 2 51 5" xfId="1069"/>
    <cellStyle name="Normal 2 51 6" xfId="1070"/>
    <cellStyle name="Normal 2 51 7" xfId="1071"/>
    <cellStyle name="Normal 2 52" xfId="216"/>
    <cellStyle name="Normal 2 52 2" xfId="369"/>
    <cellStyle name="Normal 2 52 2 2" xfId="1072"/>
    <cellStyle name="Normal 2 52 2 3" xfId="1073"/>
    <cellStyle name="Normal 2 52 2 4" xfId="1074"/>
    <cellStyle name="Normal 2 52 3" xfId="514"/>
    <cellStyle name="Normal 2 52 3 2" xfId="1075"/>
    <cellStyle name="Normal 2 52 3 3" xfId="1076"/>
    <cellStyle name="Normal 2 52 3 4" xfId="1077"/>
    <cellStyle name="Normal 2 52 4" xfId="667"/>
    <cellStyle name="Normal 2 52 4 2" xfId="1078"/>
    <cellStyle name="Normal 2 52 4 3" xfId="1079"/>
    <cellStyle name="Normal 2 52 4 4" xfId="1080"/>
    <cellStyle name="Normal 2 52 5" xfId="1081"/>
    <cellStyle name="Normal 2 52 6" xfId="1082"/>
    <cellStyle name="Normal 2 52 7" xfId="1083"/>
    <cellStyle name="Normal 2 53" xfId="230"/>
    <cellStyle name="Normal 2 53 2" xfId="379"/>
    <cellStyle name="Normal 2 53 2 2" xfId="1084"/>
    <cellStyle name="Normal 2 53 2 3" xfId="1085"/>
    <cellStyle name="Normal 2 53 2 4" xfId="1086"/>
    <cellStyle name="Normal 2 53 3" xfId="524"/>
    <cellStyle name="Normal 2 53 3 2" xfId="1087"/>
    <cellStyle name="Normal 2 53 3 3" xfId="1088"/>
    <cellStyle name="Normal 2 53 3 4" xfId="1089"/>
    <cellStyle name="Normal 2 53 4" xfId="677"/>
    <cellStyle name="Normal 2 53 4 2" xfId="1090"/>
    <cellStyle name="Normal 2 53 4 3" xfId="1091"/>
    <cellStyle name="Normal 2 53 4 4" xfId="1092"/>
    <cellStyle name="Normal 2 53 5" xfId="1093"/>
    <cellStyle name="Normal 2 53 6" xfId="1094"/>
    <cellStyle name="Normal 2 53 7" xfId="1095"/>
    <cellStyle name="Normal 2 54" xfId="238"/>
    <cellStyle name="Normal 2 54 2" xfId="385"/>
    <cellStyle name="Normal 2 54 2 2" xfId="1096"/>
    <cellStyle name="Normal 2 54 2 3" xfId="1097"/>
    <cellStyle name="Normal 2 54 2 4" xfId="1098"/>
    <cellStyle name="Normal 2 54 3" xfId="530"/>
    <cellStyle name="Normal 2 54 3 2" xfId="1099"/>
    <cellStyle name="Normal 2 54 3 3" xfId="1100"/>
    <cellStyle name="Normal 2 54 3 4" xfId="1101"/>
    <cellStyle name="Normal 2 54 4" xfId="683"/>
    <cellStyle name="Normal 2 54 4 2" xfId="1102"/>
    <cellStyle name="Normal 2 54 4 3" xfId="1103"/>
    <cellStyle name="Normal 2 54 4 4" xfId="1104"/>
    <cellStyle name="Normal 2 54 5" xfId="1105"/>
    <cellStyle name="Normal 2 54 6" xfId="1106"/>
    <cellStyle name="Normal 2 54 7" xfId="1107"/>
    <cellStyle name="Normal 2 55" xfId="213"/>
    <cellStyle name="Normal 2 55 2" xfId="368"/>
    <cellStyle name="Normal 2 55 2 2" xfId="1108"/>
    <cellStyle name="Normal 2 55 2 3" xfId="1109"/>
    <cellStyle name="Normal 2 55 2 4" xfId="1110"/>
    <cellStyle name="Normal 2 55 3" xfId="513"/>
    <cellStyle name="Normal 2 55 3 2" xfId="1111"/>
    <cellStyle name="Normal 2 55 3 3" xfId="1112"/>
    <cellStyle name="Normal 2 55 3 4" xfId="1113"/>
    <cellStyle name="Normal 2 55 4" xfId="666"/>
    <cellStyle name="Normal 2 55 4 2" xfId="1114"/>
    <cellStyle name="Normal 2 55 4 3" xfId="1115"/>
    <cellStyle name="Normal 2 55 4 4" xfId="1116"/>
    <cellStyle name="Normal 2 55 5" xfId="1117"/>
    <cellStyle name="Normal 2 55 6" xfId="1118"/>
    <cellStyle name="Normal 2 55 7" xfId="1119"/>
    <cellStyle name="Normal 2 56" xfId="236"/>
    <cellStyle name="Normal 2 56 2" xfId="384"/>
    <cellStyle name="Normal 2 56 2 2" xfId="1120"/>
    <cellStyle name="Normal 2 56 2 3" xfId="1121"/>
    <cellStyle name="Normal 2 56 2 4" xfId="1122"/>
    <cellStyle name="Normal 2 56 3" xfId="529"/>
    <cellStyle name="Normal 2 56 3 2" xfId="1123"/>
    <cellStyle name="Normal 2 56 3 3" xfId="1124"/>
    <cellStyle name="Normal 2 56 3 4" xfId="1125"/>
    <cellStyle name="Normal 2 56 4" xfId="682"/>
    <cellStyle name="Normal 2 56 4 2" xfId="1126"/>
    <cellStyle name="Normal 2 56 4 3" xfId="1127"/>
    <cellStyle name="Normal 2 56 4 4" xfId="1128"/>
    <cellStyle name="Normal 2 56 5" xfId="1129"/>
    <cellStyle name="Normal 2 56 6" xfId="1130"/>
    <cellStyle name="Normal 2 56 7" xfId="1131"/>
    <cellStyle name="Normal 2 57" xfId="227"/>
    <cellStyle name="Normal 2 57 2" xfId="378"/>
    <cellStyle name="Normal 2 57 2 2" xfId="1132"/>
    <cellStyle name="Normal 2 57 2 3" xfId="1133"/>
    <cellStyle name="Normal 2 57 2 4" xfId="1134"/>
    <cellStyle name="Normal 2 57 3" xfId="523"/>
    <cellStyle name="Normal 2 57 3 2" xfId="1135"/>
    <cellStyle name="Normal 2 57 3 3" xfId="1136"/>
    <cellStyle name="Normal 2 57 3 4" xfId="1137"/>
    <cellStyle name="Normal 2 57 4" xfId="676"/>
    <cellStyle name="Normal 2 57 4 2" xfId="1138"/>
    <cellStyle name="Normal 2 57 4 3" xfId="1139"/>
    <cellStyle name="Normal 2 57 4 4" xfId="1140"/>
    <cellStyle name="Normal 2 57 5" xfId="1141"/>
    <cellStyle name="Normal 2 57 6" xfId="1142"/>
    <cellStyle name="Normal 2 57 7" xfId="1143"/>
    <cellStyle name="Normal 2 58" xfId="264"/>
    <cellStyle name="Normal 2 58 2" xfId="406"/>
    <cellStyle name="Normal 2 58 2 2" xfId="1144"/>
    <cellStyle name="Normal 2 58 2 3" xfId="1145"/>
    <cellStyle name="Normal 2 58 2 4" xfId="1146"/>
    <cellStyle name="Normal 2 58 3" xfId="551"/>
    <cellStyle name="Normal 2 58 3 2" xfId="1147"/>
    <cellStyle name="Normal 2 58 3 3" xfId="1148"/>
    <cellStyle name="Normal 2 58 3 4" xfId="1149"/>
    <cellStyle name="Normal 2 58 4" xfId="704"/>
    <cellStyle name="Normal 2 58 4 2" xfId="1150"/>
    <cellStyle name="Normal 2 58 4 3" xfId="1151"/>
    <cellStyle name="Normal 2 58 4 4" xfId="1152"/>
    <cellStyle name="Normal 2 58 5" xfId="1153"/>
    <cellStyle name="Normal 2 58 6" xfId="1154"/>
    <cellStyle name="Normal 2 58 7" xfId="1155"/>
    <cellStyle name="Normal 2 59" xfId="272"/>
    <cellStyle name="Normal 2 59 2" xfId="412"/>
    <cellStyle name="Normal 2 59 2 2" xfId="1156"/>
    <cellStyle name="Normal 2 59 2 3" xfId="1157"/>
    <cellStyle name="Normal 2 59 2 4" xfId="1158"/>
    <cellStyle name="Normal 2 59 3" xfId="557"/>
    <cellStyle name="Normal 2 59 3 2" xfId="1159"/>
    <cellStyle name="Normal 2 59 3 3" xfId="1160"/>
    <cellStyle name="Normal 2 59 3 4" xfId="1161"/>
    <cellStyle name="Normal 2 59 4" xfId="710"/>
    <cellStyle name="Normal 2 59 4 2" xfId="1162"/>
    <cellStyle name="Normal 2 59 4 3" xfId="1163"/>
    <cellStyle name="Normal 2 59 4 4" xfId="1164"/>
    <cellStyle name="Normal 2 59 5" xfId="1165"/>
    <cellStyle name="Normal 2 59 6" xfId="1166"/>
    <cellStyle name="Normal 2 59 7" xfId="1167"/>
    <cellStyle name="Normal 2 6" xfId="32"/>
    <cellStyle name="Normal 2 60" xfId="280"/>
    <cellStyle name="Normal 2 60 2" xfId="418"/>
    <cellStyle name="Normal 2 60 2 2" xfId="1168"/>
    <cellStyle name="Normal 2 60 2 3" xfId="1169"/>
    <cellStyle name="Normal 2 60 2 4" xfId="1170"/>
    <cellStyle name="Normal 2 60 3" xfId="563"/>
    <cellStyle name="Normal 2 60 3 2" xfId="1171"/>
    <cellStyle name="Normal 2 60 3 3" xfId="1172"/>
    <cellStyle name="Normal 2 60 3 4" xfId="1173"/>
    <cellStyle name="Normal 2 60 4" xfId="715"/>
    <cellStyle name="Normal 2 60 4 2" xfId="1174"/>
    <cellStyle name="Normal 2 60 4 3" xfId="1175"/>
    <cellStyle name="Normal 2 60 4 4" xfId="1176"/>
    <cellStyle name="Normal 2 60 5" xfId="1177"/>
    <cellStyle name="Normal 2 60 6" xfId="1178"/>
    <cellStyle name="Normal 2 60 7" xfId="1179"/>
    <cellStyle name="Normal 2 61" xfId="287"/>
    <cellStyle name="Normal 2 61 2" xfId="423"/>
    <cellStyle name="Normal 2 61 2 2" xfId="1180"/>
    <cellStyle name="Normal 2 61 2 3" xfId="1181"/>
    <cellStyle name="Normal 2 61 2 4" xfId="1182"/>
    <cellStyle name="Normal 2 61 3" xfId="568"/>
    <cellStyle name="Normal 2 61 3 2" xfId="1183"/>
    <cellStyle name="Normal 2 61 3 3" xfId="1184"/>
    <cellStyle name="Normal 2 61 3 4" xfId="1185"/>
    <cellStyle name="Normal 2 61 4" xfId="720"/>
    <cellStyle name="Normal 2 61 4 2" xfId="1186"/>
    <cellStyle name="Normal 2 61 4 3" xfId="1187"/>
    <cellStyle name="Normal 2 61 4 4" xfId="1188"/>
    <cellStyle name="Normal 2 61 5" xfId="1189"/>
    <cellStyle name="Normal 2 61 6" xfId="1190"/>
    <cellStyle name="Normal 2 61 7" xfId="1191"/>
    <cellStyle name="Normal 2 62" xfId="294"/>
    <cellStyle name="Normal 2 62 2" xfId="428"/>
    <cellStyle name="Normal 2 62 2 2" xfId="1192"/>
    <cellStyle name="Normal 2 62 2 3" xfId="1193"/>
    <cellStyle name="Normal 2 62 2 4" xfId="1194"/>
    <cellStyle name="Normal 2 62 3" xfId="573"/>
    <cellStyle name="Normal 2 62 3 2" xfId="1195"/>
    <cellStyle name="Normal 2 62 3 3" xfId="1196"/>
    <cellStyle name="Normal 2 62 3 4" xfId="1197"/>
    <cellStyle name="Normal 2 62 4" xfId="725"/>
    <cellStyle name="Normal 2 62 4 2" xfId="1198"/>
    <cellStyle name="Normal 2 62 4 3" xfId="1199"/>
    <cellStyle name="Normal 2 62 4 4" xfId="1200"/>
    <cellStyle name="Normal 2 62 5" xfId="1201"/>
    <cellStyle name="Normal 2 62 6" xfId="1202"/>
    <cellStyle name="Normal 2 62 7" xfId="1203"/>
    <cellStyle name="Normal 2 63" xfId="300"/>
    <cellStyle name="Normal 2 63 2" xfId="433"/>
    <cellStyle name="Normal 2 63 2 2" xfId="1204"/>
    <cellStyle name="Normal 2 63 2 3" xfId="1205"/>
    <cellStyle name="Normal 2 63 2 4" xfId="1206"/>
    <cellStyle name="Normal 2 63 3" xfId="578"/>
    <cellStyle name="Normal 2 63 3 2" xfId="1207"/>
    <cellStyle name="Normal 2 63 3 3" xfId="1208"/>
    <cellStyle name="Normal 2 63 3 4" xfId="1209"/>
    <cellStyle name="Normal 2 63 4" xfId="730"/>
    <cellStyle name="Normal 2 63 4 2" xfId="1210"/>
    <cellStyle name="Normal 2 63 4 3" xfId="1211"/>
    <cellStyle name="Normal 2 63 4 4" xfId="1212"/>
    <cellStyle name="Normal 2 63 5" xfId="1213"/>
    <cellStyle name="Normal 2 63 6" xfId="1214"/>
    <cellStyle name="Normal 2 63 7" xfId="1215"/>
    <cellStyle name="Normal 2 64" xfId="301"/>
    <cellStyle name="Normal 2 64 2" xfId="434"/>
    <cellStyle name="Normal 2 64 2 2" xfId="1216"/>
    <cellStyle name="Normal 2 64 2 3" xfId="1217"/>
    <cellStyle name="Normal 2 64 2 4" xfId="1218"/>
    <cellStyle name="Normal 2 64 3" xfId="579"/>
    <cellStyle name="Normal 2 64 3 2" xfId="1219"/>
    <cellStyle name="Normal 2 64 3 3" xfId="1220"/>
    <cellStyle name="Normal 2 64 3 4" xfId="1221"/>
    <cellStyle name="Normal 2 64 4" xfId="731"/>
    <cellStyle name="Normal 2 64 4 2" xfId="1222"/>
    <cellStyle name="Normal 2 64 4 3" xfId="1223"/>
    <cellStyle name="Normal 2 64 4 4" xfId="1224"/>
    <cellStyle name="Normal 2 64 5" xfId="1225"/>
    <cellStyle name="Normal 2 64 6" xfId="1226"/>
    <cellStyle name="Normal 2 64 7" xfId="1227"/>
    <cellStyle name="Normal 2 65" xfId="326"/>
    <cellStyle name="Normal 2 65 2" xfId="444"/>
    <cellStyle name="Normal 2 65 2 2" xfId="1228"/>
    <cellStyle name="Normal 2 65 2 3" xfId="1229"/>
    <cellStyle name="Normal 2 65 2 4" xfId="1230"/>
    <cellStyle name="Normal 2 65 3" xfId="589"/>
    <cellStyle name="Normal 2 65 3 2" xfId="1231"/>
    <cellStyle name="Normal 2 65 3 3" xfId="1232"/>
    <cellStyle name="Normal 2 65 3 4" xfId="1233"/>
    <cellStyle name="Normal 2 65 4" xfId="741"/>
    <cellStyle name="Normal 2 65 4 2" xfId="1234"/>
    <cellStyle name="Normal 2 65 4 3" xfId="1235"/>
    <cellStyle name="Normal 2 65 4 4" xfId="1236"/>
    <cellStyle name="Normal 2 66" xfId="445"/>
    <cellStyle name="Normal 2 66 2" xfId="590"/>
    <cellStyle name="Normal 2 66 2 2" xfId="1237"/>
    <cellStyle name="Normal 2 66 2 3" xfId="1238"/>
    <cellStyle name="Normal 2 66 2 4" xfId="1239"/>
    <cellStyle name="Normal 2 66 3" xfId="742"/>
    <cellStyle name="Normal 2 66 3 2" xfId="1240"/>
    <cellStyle name="Normal 2 66 3 3" xfId="1241"/>
    <cellStyle name="Normal 2 66 3 4" xfId="1242"/>
    <cellStyle name="Normal 2 66 4" xfId="1243"/>
    <cellStyle name="Normal 2 66 5" xfId="1244"/>
    <cellStyle name="Normal 2 66 6" xfId="1245"/>
    <cellStyle name="Normal 2 67" xfId="446"/>
    <cellStyle name="Normal 2 67 2" xfId="591"/>
    <cellStyle name="Normal 2 67 2 2" xfId="1246"/>
    <cellStyle name="Normal 2 67 2 3" xfId="1247"/>
    <cellStyle name="Normal 2 67 2 4" xfId="1248"/>
    <cellStyle name="Normal 2 67 3" xfId="743"/>
    <cellStyle name="Normal 2 67 3 2" xfId="1249"/>
    <cellStyle name="Normal 2 67 3 3" xfId="1250"/>
    <cellStyle name="Normal 2 67 3 4" xfId="1251"/>
    <cellStyle name="Normal 2 67 4" xfId="1252"/>
    <cellStyle name="Normal 2 67 5" xfId="1253"/>
    <cellStyle name="Normal 2 67 6" xfId="1254"/>
    <cellStyle name="Normal 2 68" xfId="447"/>
    <cellStyle name="Normal 2 68 2" xfId="592"/>
    <cellStyle name="Normal 2 68 2 2" xfId="1255"/>
    <cellStyle name="Normal 2 68 2 3" xfId="1256"/>
    <cellStyle name="Normal 2 68 2 4" xfId="1257"/>
    <cellStyle name="Normal 2 68 3" xfId="744"/>
    <cellStyle name="Normal 2 68 3 2" xfId="1258"/>
    <cellStyle name="Normal 2 68 3 3" xfId="1259"/>
    <cellStyle name="Normal 2 68 3 4" xfId="1260"/>
    <cellStyle name="Normal 2 68 4" xfId="1261"/>
    <cellStyle name="Normal 2 68 5" xfId="1262"/>
    <cellStyle name="Normal 2 68 6" xfId="1263"/>
    <cellStyle name="Normal 2 69" xfId="449"/>
    <cellStyle name="Normal 2 69 2" xfId="593"/>
    <cellStyle name="Normal 2 69 2 2" xfId="1264"/>
    <cellStyle name="Normal 2 69 2 3" xfId="1265"/>
    <cellStyle name="Normal 2 69 2 4" xfId="1266"/>
    <cellStyle name="Normal 2 69 3" xfId="745"/>
    <cellStyle name="Normal 2 69 3 2" xfId="1267"/>
    <cellStyle name="Normal 2 69 3 3" xfId="1268"/>
    <cellStyle name="Normal 2 69 3 4" xfId="1269"/>
    <cellStyle name="Normal 2 69 4" xfId="1270"/>
    <cellStyle name="Normal 2 69 5" xfId="1271"/>
    <cellStyle name="Normal 2 69 6" xfId="1272"/>
    <cellStyle name="Normal 2 7" xfId="34"/>
    <cellStyle name="Normal 2 7 10" xfId="233"/>
    <cellStyle name="Normal 2 7 10 2" xfId="381"/>
    <cellStyle name="Normal 2 7 10 2 2" xfId="1273"/>
    <cellStyle name="Normal 2 7 10 2 3" xfId="1274"/>
    <cellStyle name="Normal 2 7 10 2 4" xfId="1275"/>
    <cellStyle name="Normal 2 7 10 3" xfId="526"/>
    <cellStyle name="Normal 2 7 10 3 2" xfId="1276"/>
    <cellStyle name="Normal 2 7 10 3 3" xfId="1277"/>
    <cellStyle name="Normal 2 7 10 3 4" xfId="1278"/>
    <cellStyle name="Normal 2 7 10 4" xfId="679"/>
    <cellStyle name="Normal 2 7 10 4 2" xfId="1279"/>
    <cellStyle name="Normal 2 7 10 4 3" xfId="1280"/>
    <cellStyle name="Normal 2 7 10 4 4" xfId="1281"/>
    <cellStyle name="Normal 2 7 10 5" xfId="1282"/>
    <cellStyle name="Normal 2 7 10 6" xfId="1283"/>
    <cellStyle name="Normal 2 7 10 7" xfId="1284"/>
    <cellStyle name="Normal 2 7 11" xfId="241"/>
    <cellStyle name="Normal 2 7 11 2" xfId="387"/>
    <cellStyle name="Normal 2 7 11 2 2" xfId="1285"/>
    <cellStyle name="Normal 2 7 11 2 3" xfId="1286"/>
    <cellStyle name="Normal 2 7 11 2 4" xfId="1287"/>
    <cellStyle name="Normal 2 7 11 3" xfId="532"/>
    <cellStyle name="Normal 2 7 11 3 2" xfId="1288"/>
    <cellStyle name="Normal 2 7 11 3 3" xfId="1289"/>
    <cellStyle name="Normal 2 7 11 3 4" xfId="1290"/>
    <cellStyle name="Normal 2 7 11 4" xfId="685"/>
    <cellStyle name="Normal 2 7 11 4 2" xfId="1291"/>
    <cellStyle name="Normal 2 7 11 4 3" xfId="1292"/>
    <cellStyle name="Normal 2 7 11 4 4" xfId="1293"/>
    <cellStyle name="Normal 2 7 11 5" xfId="1294"/>
    <cellStyle name="Normal 2 7 11 6" xfId="1295"/>
    <cellStyle name="Normal 2 7 11 7" xfId="1296"/>
    <cellStyle name="Normal 2 7 12" xfId="245"/>
    <cellStyle name="Normal 2 7 12 2" xfId="391"/>
    <cellStyle name="Normal 2 7 12 2 2" xfId="1297"/>
    <cellStyle name="Normal 2 7 12 2 3" xfId="1298"/>
    <cellStyle name="Normal 2 7 12 2 4" xfId="1299"/>
    <cellStyle name="Normal 2 7 12 3" xfId="536"/>
    <cellStyle name="Normal 2 7 12 3 2" xfId="1300"/>
    <cellStyle name="Normal 2 7 12 3 3" xfId="1301"/>
    <cellStyle name="Normal 2 7 12 3 4" xfId="1302"/>
    <cellStyle name="Normal 2 7 12 4" xfId="689"/>
    <cellStyle name="Normal 2 7 12 4 2" xfId="1303"/>
    <cellStyle name="Normal 2 7 12 4 3" xfId="1304"/>
    <cellStyle name="Normal 2 7 12 4 4" xfId="1305"/>
    <cellStyle name="Normal 2 7 12 5" xfId="1306"/>
    <cellStyle name="Normal 2 7 12 6" xfId="1307"/>
    <cellStyle name="Normal 2 7 12 7" xfId="1308"/>
    <cellStyle name="Normal 2 7 13" xfId="250"/>
    <cellStyle name="Normal 2 7 13 2" xfId="395"/>
    <cellStyle name="Normal 2 7 13 2 2" xfId="1309"/>
    <cellStyle name="Normal 2 7 13 2 3" xfId="1310"/>
    <cellStyle name="Normal 2 7 13 2 4" xfId="1311"/>
    <cellStyle name="Normal 2 7 13 3" xfId="540"/>
    <cellStyle name="Normal 2 7 13 3 2" xfId="1312"/>
    <cellStyle name="Normal 2 7 13 3 3" xfId="1313"/>
    <cellStyle name="Normal 2 7 13 3 4" xfId="1314"/>
    <cellStyle name="Normal 2 7 13 4" xfId="693"/>
    <cellStyle name="Normal 2 7 13 4 2" xfId="1315"/>
    <cellStyle name="Normal 2 7 13 4 3" xfId="1316"/>
    <cellStyle name="Normal 2 7 13 4 4" xfId="1317"/>
    <cellStyle name="Normal 2 7 13 5" xfId="1318"/>
    <cellStyle name="Normal 2 7 13 6" xfId="1319"/>
    <cellStyle name="Normal 2 7 13 7" xfId="1320"/>
    <cellStyle name="Normal 2 7 14" xfId="256"/>
    <cellStyle name="Normal 2 7 14 2" xfId="399"/>
    <cellStyle name="Normal 2 7 14 2 2" xfId="1321"/>
    <cellStyle name="Normal 2 7 14 2 3" xfId="1322"/>
    <cellStyle name="Normal 2 7 14 2 4" xfId="1323"/>
    <cellStyle name="Normal 2 7 14 3" xfId="544"/>
    <cellStyle name="Normal 2 7 14 3 2" xfId="1324"/>
    <cellStyle name="Normal 2 7 14 3 3" xfId="1325"/>
    <cellStyle name="Normal 2 7 14 3 4" xfId="1326"/>
    <cellStyle name="Normal 2 7 14 4" xfId="697"/>
    <cellStyle name="Normal 2 7 14 4 2" xfId="1327"/>
    <cellStyle name="Normal 2 7 14 4 3" xfId="1328"/>
    <cellStyle name="Normal 2 7 14 4 4" xfId="1329"/>
    <cellStyle name="Normal 2 7 14 5" xfId="1330"/>
    <cellStyle name="Normal 2 7 14 6" xfId="1331"/>
    <cellStyle name="Normal 2 7 14 7" xfId="1332"/>
    <cellStyle name="Normal 2 7 15" xfId="260"/>
    <cellStyle name="Normal 2 7 15 2" xfId="403"/>
    <cellStyle name="Normal 2 7 15 2 2" xfId="1333"/>
    <cellStyle name="Normal 2 7 15 2 3" xfId="1334"/>
    <cellStyle name="Normal 2 7 15 2 4" xfId="1335"/>
    <cellStyle name="Normal 2 7 15 3" xfId="548"/>
    <cellStyle name="Normal 2 7 15 3 2" xfId="1336"/>
    <cellStyle name="Normal 2 7 15 3 3" xfId="1337"/>
    <cellStyle name="Normal 2 7 15 3 4" xfId="1338"/>
    <cellStyle name="Normal 2 7 15 4" xfId="701"/>
    <cellStyle name="Normal 2 7 15 4 2" xfId="1339"/>
    <cellStyle name="Normal 2 7 15 4 3" xfId="1340"/>
    <cellStyle name="Normal 2 7 15 4 4" xfId="1341"/>
    <cellStyle name="Normal 2 7 15 5" xfId="1342"/>
    <cellStyle name="Normal 2 7 15 6" xfId="1343"/>
    <cellStyle name="Normal 2 7 15 7" xfId="1344"/>
    <cellStyle name="Normal 2 7 16" xfId="267"/>
    <cellStyle name="Normal 2 7 16 2" xfId="408"/>
    <cellStyle name="Normal 2 7 16 2 2" xfId="1345"/>
    <cellStyle name="Normal 2 7 16 2 3" xfId="1346"/>
    <cellStyle name="Normal 2 7 16 2 4" xfId="1347"/>
    <cellStyle name="Normal 2 7 16 3" xfId="553"/>
    <cellStyle name="Normal 2 7 16 3 2" xfId="1348"/>
    <cellStyle name="Normal 2 7 16 3 3" xfId="1349"/>
    <cellStyle name="Normal 2 7 16 3 4" xfId="1350"/>
    <cellStyle name="Normal 2 7 16 4" xfId="706"/>
    <cellStyle name="Normal 2 7 16 4 2" xfId="1351"/>
    <cellStyle name="Normal 2 7 16 4 3" xfId="1352"/>
    <cellStyle name="Normal 2 7 16 4 4" xfId="1353"/>
    <cellStyle name="Normal 2 7 16 5" xfId="1354"/>
    <cellStyle name="Normal 2 7 16 6" xfId="1355"/>
    <cellStyle name="Normal 2 7 16 7" xfId="1356"/>
    <cellStyle name="Normal 2 7 17" xfId="274"/>
    <cellStyle name="Normal 2 7 17 2" xfId="414"/>
    <cellStyle name="Normal 2 7 17 2 2" xfId="1357"/>
    <cellStyle name="Normal 2 7 17 2 3" xfId="1358"/>
    <cellStyle name="Normal 2 7 17 2 4" xfId="1359"/>
    <cellStyle name="Normal 2 7 17 3" xfId="559"/>
    <cellStyle name="Normal 2 7 17 3 2" xfId="1360"/>
    <cellStyle name="Normal 2 7 17 3 3" xfId="1361"/>
    <cellStyle name="Normal 2 7 17 3 4" xfId="1362"/>
    <cellStyle name="Normal 2 7 17 4" xfId="712"/>
    <cellStyle name="Normal 2 7 17 4 2" xfId="1363"/>
    <cellStyle name="Normal 2 7 17 4 3" xfId="1364"/>
    <cellStyle name="Normal 2 7 17 4 4" xfId="1365"/>
    <cellStyle name="Normal 2 7 17 5" xfId="1366"/>
    <cellStyle name="Normal 2 7 17 6" xfId="1367"/>
    <cellStyle name="Normal 2 7 17 7" xfId="1368"/>
    <cellStyle name="Normal 2 7 18" xfId="282"/>
    <cellStyle name="Normal 2 7 18 2" xfId="420"/>
    <cellStyle name="Normal 2 7 18 2 2" xfId="1369"/>
    <cellStyle name="Normal 2 7 18 2 3" xfId="1370"/>
    <cellStyle name="Normal 2 7 18 2 4" xfId="1371"/>
    <cellStyle name="Normal 2 7 18 3" xfId="565"/>
    <cellStyle name="Normal 2 7 18 3 2" xfId="1372"/>
    <cellStyle name="Normal 2 7 18 3 3" xfId="1373"/>
    <cellStyle name="Normal 2 7 18 3 4" xfId="1374"/>
    <cellStyle name="Normal 2 7 18 4" xfId="717"/>
    <cellStyle name="Normal 2 7 18 4 2" xfId="1375"/>
    <cellStyle name="Normal 2 7 18 4 3" xfId="1376"/>
    <cellStyle name="Normal 2 7 18 4 4" xfId="1377"/>
    <cellStyle name="Normal 2 7 18 5" xfId="1378"/>
    <cellStyle name="Normal 2 7 18 6" xfId="1379"/>
    <cellStyle name="Normal 2 7 18 7" xfId="1380"/>
    <cellStyle name="Normal 2 7 19" xfId="289"/>
    <cellStyle name="Normal 2 7 19 2" xfId="425"/>
    <cellStyle name="Normal 2 7 19 2 2" xfId="1381"/>
    <cellStyle name="Normal 2 7 19 2 3" xfId="1382"/>
    <cellStyle name="Normal 2 7 19 2 4" xfId="1383"/>
    <cellStyle name="Normal 2 7 19 3" xfId="570"/>
    <cellStyle name="Normal 2 7 19 3 2" xfId="1384"/>
    <cellStyle name="Normal 2 7 19 3 3" xfId="1385"/>
    <cellStyle name="Normal 2 7 19 3 4" xfId="1386"/>
    <cellStyle name="Normal 2 7 19 4" xfId="722"/>
    <cellStyle name="Normal 2 7 19 4 2" xfId="1387"/>
    <cellStyle name="Normal 2 7 19 4 3" xfId="1388"/>
    <cellStyle name="Normal 2 7 19 4 4" xfId="1389"/>
    <cellStyle name="Normal 2 7 19 5" xfId="1390"/>
    <cellStyle name="Normal 2 7 19 6" xfId="1391"/>
    <cellStyle name="Normal 2 7 19 7" xfId="1392"/>
    <cellStyle name="Normal 2 7 2" xfId="85"/>
    <cellStyle name="Normal 2 7 2 2" xfId="164"/>
    <cellStyle name="Normal 2 7 2 2 2" xfId="1393"/>
    <cellStyle name="Normal 2 7 2 2 3" xfId="1394"/>
    <cellStyle name="Normal 2 7 2 2 4" xfId="1395"/>
    <cellStyle name="Normal 2 7 2 3" xfId="337"/>
    <cellStyle name="Normal 2 7 2 3 2" xfId="1396"/>
    <cellStyle name="Normal 2 7 2 3 3" xfId="1397"/>
    <cellStyle name="Normal 2 7 2 3 4" xfId="1398"/>
    <cellStyle name="Normal 2 7 2 4" xfId="482"/>
    <cellStyle name="Normal 2 7 2 4 2" xfId="1399"/>
    <cellStyle name="Normal 2 7 2 4 3" xfId="1400"/>
    <cellStyle name="Normal 2 7 2 4 4" xfId="1401"/>
    <cellStyle name="Normal 2 7 2 5" xfId="635"/>
    <cellStyle name="Normal 2 7 2 5 2" xfId="1402"/>
    <cellStyle name="Normal 2 7 2 5 3" xfId="1403"/>
    <cellStyle name="Normal 2 7 2 5 4" xfId="1404"/>
    <cellStyle name="Normal 2 7 20" xfId="296"/>
    <cellStyle name="Normal 2 7 20 2" xfId="430"/>
    <cellStyle name="Normal 2 7 20 2 2" xfId="1405"/>
    <cellStyle name="Normal 2 7 20 2 3" xfId="1406"/>
    <cellStyle name="Normal 2 7 20 2 4" xfId="1407"/>
    <cellStyle name="Normal 2 7 20 3" xfId="575"/>
    <cellStyle name="Normal 2 7 20 3 2" xfId="1408"/>
    <cellStyle name="Normal 2 7 20 3 3" xfId="1409"/>
    <cellStyle name="Normal 2 7 20 3 4" xfId="1410"/>
    <cellStyle name="Normal 2 7 20 4" xfId="727"/>
    <cellStyle name="Normal 2 7 20 4 2" xfId="1411"/>
    <cellStyle name="Normal 2 7 20 4 3" xfId="1412"/>
    <cellStyle name="Normal 2 7 20 4 4" xfId="1413"/>
    <cellStyle name="Normal 2 7 20 5" xfId="1414"/>
    <cellStyle name="Normal 2 7 20 6" xfId="1415"/>
    <cellStyle name="Normal 2 7 20 7" xfId="1416"/>
    <cellStyle name="Normal 2 7 21" xfId="305"/>
    <cellStyle name="Normal 2 7 21 2" xfId="436"/>
    <cellStyle name="Normal 2 7 21 2 2" xfId="1417"/>
    <cellStyle name="Normal 2 7 21 2 3" xfId="1418"/>
    <cellStyle name="Normal 2 7 21 2 4" xfId="1419"/>
    <cellStyle name="Normal 2 7 21 3" xfId="581"/>
    <cellStyle name="Normal 2 7 21 3 2" xfId="1420"/>
    <cellStyle name="Normal 2 7 21 3 3" xfId="1421"/>
    <cellStyle name="Normal 2 7 21 3 4" xfId="1422"/>
    <cellStyle name="Normal 2 7 21 4" xfId="733"/>
    <cellStyle name="Normal 2 7 21 4 2" xfId="1423"/>
    <cellStyle name="Normal 2 7 21 4 3" xfId="1424"/>
    <cellStyle name="Normal 2 7 21 4 4" xfId="1425"/>
    <cellStyle name="Normal 2 7 21 5" xfId="1426"/>
    <cellStyle name="Normal 2 7 21 6" xfId="1427"/>
    <cellStyle name="Normal 2 7 21 7" xfId="1428"/>
    <cellStyle name="Normal 2 7 22" xfId="309"/>
    <cellStyle name="Normal 2 7 22 2" xfId="440"/>
    <cellStyle name="Normal 2 7 22 2 2" xfId="1429"/>
    <cellStyle name="Normal 2 7 22 2 3" xfId="1430"/>
    <cellStyle name="Normal 2 7 22 2 4" xfId="1431"/>
    <cellStyle name="Normal 2 7 22 3" xfId="585"/>
    <cellStyle name="Normal 2 7 22 3 2" xfId="1432"/>
    <cellStyle name="Normal 2 7 22 3 3" xfId="1433"/>
    <cellStyle name="Normal 2 7 22 3 4" xfId="1434"/>
    <cellStyle name="Normal 2 7 22 4" xfId="737"/>
    <cellStyle name="Normal 2 7 22 4 2" xfId="1435"/>
    <cellStyle name="Normal 2 7 22 4 3" xfId="1436"/>
    <cellStyle name="Normal 2 7 22 4 4" xfId="1437"/>
    <cellStyle name="Normal 2 7 22 5" xfId="1438"/>
    <cellStyle name="Normal 2 7 22 6" xfId="1439"/>
    <cellStyle name="Normal 2 7 22 7" xfId="1440"/>
    <cellStyle name="Normal 2 7 23" xfId="328"/>
    <cellStyle name="Normal 2 7 24" xfId="467"/>
    <cellStyle name="Normal 2 7 25" xfId="620"/>
    <cellStyle name="Normal 2 7 26" xfId="1441"/>
    <cellStyle name="Normal 2 7 27" xfId="1442"/>
    <cellStyle name="Normal 2 7 28" xfId="1443"/>
    <cellStyle name="Normal 2 7 3" xfId="178"/>
    <cellStyle name="Normal 2 7 3 2" xfId="344"/>
    <cellStyle name="Normal 2 7 3 2 2" xfId="1444"/>
    <cellStyle name="Normal 2 7 3 2 3" xfId="1445"/>
    <cellStyle name="Normal 2 7 3 2 4" xfId="1446"/>
    <cellStyle name="Normal 2 7 3 3" xfId="489"/>
    <cellStyle name="Normal 2 7 3 3 2" xfId="1447"/>
    <cellStyle name="Normal 2 7 3 3 3" xfId="1448"/>
    <cellStyle name="Normal 2 7 3 3 4" xfId="1449"/>
    <cellStyle name="Normal 2 7 3 4" xfId="642"/>
    <cellStyle name="Normal 2 7 3 4 2" xfId="1450"/>
    <cellStyle name="Normal 2 7 3 4 3" xfId="1451"/>
    <cellStyle name="Normal 2 7 3 4 4" xfId="1452"/>
    <cellStyle name="Normal 2 7 3 5" xfId="1453"/>
    <cellStyle name="Normal 2 7 3 6" xfId="1454"/>
    <cellStyle name="Normal 2 7 3 7" xfId="1455"/>
    <cellStyle name="Normal 2 7 4" xfId="182"/>
    <cellStyle name="Normal 2 7 4 2" xfId="348"/>
    <cellStyle name="Normal 2 7 4 2 2" xfId="1456"/>
    <cellStyle name="Normal 2 7 4 2 3" xfId="1457"/>
    <cellStyle name="Normal 2 7 4 2 4" xfId="1458"/>
    <cellStyle name="Normal 2 7 4 3" xfId="493"/>
    <cellStyle name="Normal 2 7 4 3 2" xfId="1459"/>
    <cellStyle name="Normal 2 7 4 3 3" xfId="1460"/>
    <cellStyle name="Normal 2 7 4 3 4" xfId="1461"/>
    <cellStyle name="Normal 2 7 4 4" xfId="646"/>
    <cellStyle name="Normal 2 7 4 4 2" xfId="1462"/>
    <cellStyle name="Normal 2 7 4 4 3" xfId="1463"/>
    <cellStyle name="Normal 2 7 4 4 4" xfId="1464"/>
    <cellStyle name="Normal 2 7 4 5" xfId="1465"/>
    <cellStyle name="Normal 2 7 4 6" xfId="1466"/>
    <cellStyle name="Normal 2 7 4 7" xfId="1467"/>
    <cellStyle name="Normal 2 7 5" xfId="191"/>
    <cellStyle name="Normal 2 7 5 2" xfId="354"/>
    <cellStyle name="Normal 2 7 5 2 2" xfId="1468"/>
    <cellStyle name="Normal 2 7 5 2 3" xfId="1469"/>
    <cellStyle name="Normal 2 7 5 2 4" xfId="1470"/>
    <cellStyle name="Normal 2 7 5 3" xfId="499"/>
    <cellStyle name="Normal 2 7 5 3 2" xfId="1471"/>
    <cellStyle name="Normal 2 7 5 3 3" xfId="1472"/>
    <cellStyle name="Normal 2 7 5 3 4" xfId="1473"/>
    <cellStyle name="Normal 2 7 5 4" xfId="652"/>
    <cellStyle name="Normal 2 7 5 4 2" xfId="1474"/>
    <cellStyle name="Normal 2 7 5 4 3" xfId="1475"/>
    <cellStyle name="Normal 2 7 5 4 4" xfId="1476"/>
    <cellStyle name="Normal 2 7 5 5" xfId="1477"/>
    <cellStyle name="Normal 2 7 5 6" xfId="1478"/>
    <cellStyle name="Normal 2 7 5 7" xfId="1479"/>
    <cellStyle name="Normal 2 7 6" xfId="204"/>
    <cellStyle name="Normal 2 7 6 2" xfId="360"/>
    <cellStyle name="Normal 2 7 6 2 2" xfId="1480"/>
    <cellStyle name="Normal 2 7 6 2 3" xfId="1481"/>
    <cellStyle name="Normal 2 7 6 2 4" xfId="1482"/>
    <cellStyle name="Normal 2 7 6 3" xfId="505"/>
    <cellStyle name="Normal 2 7 6 3 2" xfId="1483"/>
    <cellStyle name="Normal 2 7 6 3 3" xfId="1484"/>
    <cellStyle name="Normal 2 7 6 3 4" xfId="1485"/>
    <cellStyle name="Normal 2 7 6 4" xfId="658"/>
    <cellStyle name="Normal 2 7 6 4 2" xfId="1486"/>
    <cellStyle name="Normal 2 7 6 4 3" xfId="1487"/>
    <cellStyle name="Normal 2 7 6 4 4" xfId="1488"/>
    <cellStyle name="Normal 2 7 6 5" xfId="1489"/>
    <cellStyle name="Normal 2 7 6 6" xfId="1490"/>
    <cellStyle name="Normal 2 7 6 7" xfId="1491"/>
    <cellStyle name="Normal 2 7 7" xfId="210"/>
    <cellStyle name="Normal 2 7 7 2" xfId="365"/>
    <cellStyle name="Normal 2 7 7 2 2" xfId="1492"/>
    <cellStyle name="Normal 2 7 7 2 3" xfId="1493"/>
    <cellStyle name="Normal 2 7 7 2 4" xfId="1494"/>
    <cellStyle name="Normal 2 7 7 3" xfId="510"/>
    <cellStyle name="Normal 2 7 7 3 2" xfId="1495"/>
    <cellStyle name="Normal 2 7 7 3 3" xfId="1496"/>
    <cellStyle name="Normal 2 7 7 3 4" xfId="1497"/>
    <cellStyle name="Normal 2 7 7 4" xfId="663"/>
    <cellStyle name="Normal 2 7 7 4 2" xfId="1498"/>
    <cellStyle name="Normal 2 7 7 4 3" xfId="1499"/>
    <cellStyle name="Normal 2 7 7 4 4" xfId="1500"/>
    <cellStyle name="Normal 2 7 7 5" xfId="1501"/>
    <cellStyle name="Normal 2 7 7 6" xfId="1502"/>
    <cellStyle name="Normal 2 7 7 7" xfId="1503"/>
    <cellStyle name="Normal 2 7 8" xfId="219"/>
    <cellStyle name="Normal 2 7 8 2" xfId="371"/>
    <cellStyle name="Normal 2 7 8 2 2" xfId="1504"/>
    <cellStyle name="Normal 2 7 8 2 3" xfId="1505"/>
    <cellStyle name="Normal 2 7 8 2 4" xfId="1506"/>
    <cellStyle name="Normal 2 7 8 3" xfId="516"/>
    <cellStyle name="Normal 2 7 8 3 2" xfId="1507"/>
    <cellStyle name="Normal 2 7 8 3 3" xfId="1508"/>
    <cellStyle name="Normal 2 7 8 3 4" xfId="1509"/>
    <cellStyle name="Normal 2 7 8 4" xfId="669"/>
    <cellStyle name="Normal 2 7 8 4 2" xfId="1510"/>
    <cellStyle name="Normal 2 7 8 4 3" xfId="1511"/>
    <cellStyle name="Normal 2 7 8 4 4" xfId="1512"/>
    <cellStyle name="Normal 2 7 8 5" xfId="1513"/>
    <cellStyle name="Normal 2 7 8 6" xfId="1514"/>
    <cellStyle name="Normal 2 7 8 7" xfId="1515"/>
    <cellStyle name="Normal 2 7 9" xfId="224"/>
    <cellStyle name="Normal 2 7 9 2" xfId="375"/>
    <cellStyle name="Normal 2 7 9 2 2" xfId="1516"/>
    <cellStyle name="Normal 2 7 9 2 3" xfId="1517"/>
    <cellStyle name="Normal 2 7 9 2 4" xfId="1518"/>
    <cellStyle name="Normal 2 7 9 3" xfId="520"/>
    <cellStyle name="Normal 2 7 9 3 2" xfId="1519"/>
    <cellStyle name="Normal 2 7 9 3 3" xfId="1520"/>
    <cellStyle name="Normal 2 7 9 3 4" xfId="1521"/>
    <cellStyle name="Normal 2 7 9 4" xfId="673"/>
    <cellStyle name="Normal 2 7 9 4 2" xfId="1522"/>
    <cellStyle name="Normal 2 7 9 4 3" xfId="1523"/>
    <cellStyle name="Normal 2 7 9 4 4" xfId="1524"/>
    <cellStyle name="Normal 2 7 9 5" xfId="1525"/>
    <cellStyle name="Normal 2 7 9 6" xfId="1526"/>
    <cellStyle name="Normal 2 7 9 7" xfId="1527"/>
    <cellStyle name="Normal 2 70" xfId="465"/>
    <cellStyle name="Normal 2 70 2" xfId="596"/>
    <cellStyle name="Normal 2 70 2 2" xfId="1528"/>
    <cellStyle name="Normal 2 70 2 3" xfId="1529"/>
    <cellStyle name="Normal 2 70 2 4" xfId="1530"/>
    <cellStyle name="Normal 2 70 3" xfId="748"/>
    <cellStyle name="Normal 2 70 3 2" xfId="1531"/>
    <cellStyle name="Normal 2 70 3 3" xfId="1532"/>
    <cellStyle name="Normal 2 70 3 4" xfId="1533"/>
    <cellStyle name="Normal 2 71" xfId="598"/>
    <cellStyle name="Normal 2 71 2" xfId="749"/>
    <cellStyle name="Normal 2 71 2 2" xfId="1534"/>
    <cellStyle name="Normal 2 71 2 3" xfId="1535"/>
    <cellStyle name="Normal 2 71 2 4" xfId="1536"/>
    <cellStyle name="Normal 2 71 3" xfId="1537"/>
    <cellStyle name="Normal 2 71 4" xfId="1538"/>
    <cellStyle name="Normal 2 71 5" xfId="1539"/>
    <cellStyle name="Normal 2 72" xfId="600"/>
    <cellStyle name="Normal 2 72 2" xfId="750"/>
    <cellStyle name="Normal 2 72 2 2" xfId="1540"/>
    <cellStyle name="Normal 2 72 2 3" xfId="1541"/>
    <cellStyle name="Normal 2 72 2 4" xfId="1542"/>
    <cellStyle name="Normal 2 72 3" xfId="1543"/>
    <cellStyle name="Normal 2 72 4" xfId="1544"/>
    <cellStyle name="Normal 2 72 5" xfId="1545"/>
    <cellStyle name="Normal 2 73" xfId="601"/>
    <cellStyle name="Normal 2 73 2" xfId="751"/>
    <cellStyle name="Normal 2 73 2 2" xfId="1546"/>
    <cellStyle name="Normal 2 73 2 3" xfId="1547"/>
    <cellStyle name="Normal 2 73 2 4" xfId="1548"/>
    <cellStyle name="Normal 2 73 3" xfId="1549"/>
    <cellStyle name="Normal 2 73 4" xfId="1550"/>
    <cellStyle name="Normal 2 73 5" xfId="1551"/>
    <cellStyle name="Normal 2 74" xfId="602"/>
    <cellStyle name="Normal 2 74 2" xfId="752"/>
    <cellStyle name="Normal 2 74 2 2" xfId="1552"/>
    <cellStyle name="Normal 2 74 2 3" xfId="1553"/>
    <cellStyle name="Normal 2 74 2 4" xfId="1554"/>
    <cellStyle name="Normal 2 74 3" xfId="1555"/>
    <cellStyle name="Normal 2 74 4" xfId="1556"/>
    <cellStyle name="Normal 2 74 5" xfId="1557"/>
    <cellStyle name="Normal 2 75" xfId="603"/>
    <cellStyle name="Normal 2 75 2" xfId="753"/>
    <cellStyle name="Normal 2 75 2 2" xfId="1558"/>
    <cellStyle name="Normal 2 75 2 3" xfId="1559"/>
    <cellStyle name="Normal 2 75 2 4" xfId="1560"/>
    <cellStyle name="Normal 2 75 3" xfId="1561"/>
    <cellStyle name="Normal 2 75 4" xfId="1562"/>
    <cellStyle name="Normal 2 75 5" xfId="1563"/>
    <cellStyle name="Normal 2 76" xfId="604"/>
    <cellStyle name="Normal 2 76 2" xfId="754"/>
    <cellStyle name="Normal 2 76 2 2" xfId="1564"/>
    <cellStyle name="Normal 2 76 2 3" xfId="1565"/>
    <cellStyle name="Normal 2 76 2 4" xfId="1566"/>
    <cellStyle name="Normal 2 76 3" xfId="1567"/>
    <cellStyle name="Normal 2 76 4" xfId="1568"/>
    <cellStyle name="Normal 2 76 5" xfId="1569"/>
    <cellStyle name="Normal 2 77" xfId="618"/>
    <cellStyle name="Normal 2 77 2" xfId="757"/>
    <cellStyle name="Normal 2 77 2 2" xfId="1570"/>
    <cellStyle name="Normal 2 77 2 3" xfId="1571"/>
    <cellStyle name="Normal 2 77 2 4" xfId="1572"/>
    <cellStyle name="Normal 2 78" xfId="759"/>
    <cellStyle name="Normal 2 78 2" xfId="1573"/>
    <cellStyle name="Normal 2 78 3" xfId="1574"/>
    <cellStyle name="Normal 2 78 4" xfId="1575"/>
    <cellStyle name="Normal 2 79" xfId="761"/>
    <cellStyle name="Normal 2 79 2" xfId="1576"/>
    <cellStyle name="Normal 2 79 3" xfId="1577"/>
    <cellStyle name="Normal 2 79 4" xfId="1578"/>
    <cellStyle name="Normal 2 8" xfId="37"/>
    <cellStyle name="Normal 2 8 10" xfId="235"/>
    <cellStyle name="Normal 2 8 10 2" xfId="383"/>
    <cellStyle name="Normal 2 8 10 2 2" xfId="1579"/>
    <cellStyle name="Normal 2 8 10 2 3" xfId="1580"/>
    <cellStyle name="Normal 2 8 10 2 4" xfId="1581"/>
    <cellStyle name="Normal 2 8 10 3" xfId="528"/>
    <cellStyle name="Normal 2 8 10 3 2" xfId="1582"/>
    <cellStyle name="Normal 2 8 10 3 3" xfId="1583"/>
    <cellStyle name="Normal 2 8 10 3 4" xfId="1584"/>
    <cellStyle name="Normal 2 8 10 4" xfId="681"/>
    <cellStyle name="Normal 2 8 10 4 2" xfId="1585"/>
    <cellStyle name="Normal 2 8 10 4 3" xfId="1586"/>
    <cellStyle name="Normal 2 8 10 4 4" xfId="1587"/>
    <cellStyle name="Normal 2 8 10 5" xfId="1588"/>
    <cellStyle name="Normal 2 8 10 6" xfId="1589"/>
    <cellStyle name="Normal 2 8 10 7" xfId="1590"/>
    <cellStyle name="Normal 2 8 11" xfId="243"/>
    <cellStyle name="Normal 2 8 11 2" xfId="389"/>
    <cellStyle name="Normal 2 8 11 2 2" xfId="1591"/>
    <cellStyle name="Normal 2 8 11 2 3" xfId="1592"/>
    <cellStyle name="Normal 2 8 11 2 4" xfId="1593"/>
    <cellStyle name="Normal 2 8 11 3" xfId="534"/>
    <cellStyle name="Normal 2 8 11 3 2" xfId="1594"/>
    <cellStyle name="Normal 2 8 11 3 3" xfId="1595"/>
    <cellStyle name="Normal 2 8 11 3 4" xfId="1596"/>
    <cellStyle name="Normal 2 8 11 4" xfId="687"/>
    <cellStyle name="Normal 2 8 11 4 2" xfId="1597"/>
    <cellStyle name="Normal 2 8 11 4 3" xfId="1598"/>
    <cellStyle name="Normal 2 8 11 4 4" xfId="1599"/>
    <cellStyle name="Normal 2 8 11 5" xfId="1600"/>
    <cellStyle name="Normal 2 8 11 6" xfId="1601"/>
    <cellStyle name="Normal 2 8 11 7" xfId="1602"/>
    <cellStyle name="Normal 2 8 12" xfId="247"/>
    <cellStyle name="Normal 2 8 12 2" xfId="393"/>
    <cellStyle name="Normal 2 8 12 2 2" xfId="1603"/>
    <cellStyle name="Normal 2 8 12 2 3" xfId="1604"/>
    <cellStyle name="Normal 2 8 12 2 4" xfId="1605"/>
    <cellStyle name="Normal 2 8 12 3" xfId="538"/>
    <cellStyle name="Normal 2 8 12 3 2" xfId="1606"/>
    <cellStyle name="Normal 2 8 12 3 3" xfId="1607"/>
    <cellStyle name="Normal 2 8 12 3 4" xfId="1608"/>
    <cellStyle name="Normal 2 8 12 4" xfId="691"/>
    <cellStyle name="Normal 2 8 12 4 2" xfId="1609"/>
    <cellStyle name="Normal 2 8 12 4 3" xfId="1610"/>
    <cellStyle name="Normal 2 8 12 4 4" xfId="1611"/>
    <cellStyle name="Normal 2 8 12 5" xfId="1612"/>
    <cellStyle name="Normal 2 8 12 6" xfId="1613"/>
    <cellStyle name="Normal 2 8 12 7" xfId="1614"/>
    <cellStyle name="Normal 2 8 13" xfId="252"/>
    <cellStyle name="Normal 2 8 13 2" xfId="397"/>
    <cellStyle name="Normal 2 8 13 2 2" xfId="1615"/>
    <cellStyle name="Normal 2 8 13 2 3" xfId="1616"/>
    <cellStyle name="Normal 2 8 13 2 4" xfId="1617"/>
    <cellStyle name="Normal 2 8 13 3" xfId="542"/>
    <cellStyle name="Normal 2 8 13 3 2" xfId="1618"/>
    <cellStyle name="Normal 2 8 13 3 3" xfId="1619"/>
    <cellStyle name="Normal 2 8 13 3 4" xfId="1620"/>
    <cellStyle name="Normal 2 8 13 4" xfId="695"/>
    <cellStyle name="Normal 2 8 13 4 2" xfId="1621"/>
    <cellStyle name="Normal 2 8 13 4 3" xfId="1622"/>
    <cellStyle name="Normal 2 8 13 4 4" xfId="1623"/>
    <cellStyle name="Normal 2 8 13 5" xfId="1624"/>
    <cellStyle name="Normal 2 8 13 6" xfId="1625"/>
    <cellStyle name="Normal 2 8 13 7" xfId="1626"/>
    <cellStyle name="Normal 2 8 14" xfId="258"/>
    <cellStyle name="Normal 2 8 14 2" xfId="401"/>
    <cellStyle name="Normal 2 8 14 2 2" xfId="1627"/>
    <cellStyle name="Normal 2 8 14 2 3" xfId="1628"/>
    <cellStyle name="Normal 2 8 14 2 4" xfId="1629"/>
    <cellStyle name="Normal 2 8 14 3" xfId="546"/>
    <cellStyle name="Normal 2 8 14 3 2" xfId="1630"/>
    <cellStyle name="Normal 2 8 14 3 3" xfId="1631"/>
    <cellStyle name="Normal 2 8 14 3 4" xfId="1632"/>
    <cellStyle name="Normal 2 8 14 4" xfId="699"/>
    <cellStyle name="Normal 2 8 14 4 2" xfId="1633"/>
    <cellStyle name="Normal 2 8 14 4 3" xfId="1634"/>
    <cellStyle name="Normal 2 8 14 4 4" xfId="1635"/>
    <cellStyle name="Normal 2 8 14 5" xfId="1636"/>
    <cellStyle name="Normal 2 8 14 6" xfId="1637"/>
    <cellStyle name="Normal 2 8 14 7" xfId="1638"/>
    <cellStyle name="Normal 2 8 15" xfId="262"/>
    <cellStyle name="Normal 2 8 15 2" xfId="405"/>
    <cellStyle name="Normal 2 8 15 2 2" xfId="1639"/>
    <cellStyle name="Normal 2 8 15 2 3" xfId="1640"/>
    <cellStyle name="Normal 2 8 15 2 4" xfId="1641"/>
    <cellStyle name="Normal 2 8 15 3" xfId="550"/>
    <cellStyle name="Normal 2 8 15 3 2" xfId="1642"/>
    <cellStyle name="Normal 2 8 15 3 3" xfId="1643"/>
    <cellStyle name="Normal 2 8 15 3 4" xfId="1644"/>
    <cellStyle name="Normal 2 8 15 4" xfId="703"/>
    <cellStyle name="Normal 2 8 15 4 2" xfId="1645"/>
    <cellStyle name="Normal 2 8 15 4 3" xfId="1646"/>
    <cellStyle name="Normal 2 8 15 4 4" xfId="1647"/>
    <cellStyle name="Normal 2 8 15 5" xfId="1648"/>
    <cellStyle name="Normal 2 8 15 6" xfId="1649"/>
    <cellStyle name="Normal 2 8 15 7" xfId="1650"/>
    <cellStyle name="Normal 2 8 16" xfId="269"/>
    <cellStyle name="Normal 2 8 16 2" xfId="410"/>
    <cellStyle name="Normal 2 8 16 2 2" xfId="1651"/>
    <cellStyle name="Normal 2 8 16 2 3" xfId="1652"/>
    <cellStyle name="Normal 2 8 16 2 4" xfId="1653"/>
    <cellStyle name="Normal 2 8 16 3" xfId="555"/>
    <cellStyle name="Normal 2 8 16 3 2" xfId="1654"/>
    <cellStyle name="Normal 2 8 16 3 3" xfId="1655"/>
    <cellStyle name="Normal 2 8 16 3 4" xfId="1656"/>
    <cellStyle name="Normal 2 8 16 4" xfId="708"/>
    <cellStyle name="Normal 2 8 16 4 2" xfId="1657"/>
    <cellStyle name="Normal 2 8 16 4 3" xfId="1658"/>
    <cellStyle name="Normal 2 8 16 4 4" xfId="1659"/>
    <cellStyle name="Normal 2 8 16 5" xfId="1660"/>
    <cellStyle name="Normal 2 8 16 6" xfId="1661"/>
    <cellStyle name="Normal 2 8 16 7" xfId="1662"/>
    <cellStyle name="Normal 2 8 17" xfId="276"/>
    <cellStyle name="Normal 2 8 17 2" xfId="416"/>
    <cellStyle name="Normal 2 8 17 2 2" xfId="1663"/>
    <cellStyle name="Normal 2 8 17 2 3" xfId="1664"/>
    <cellStyle name="Normal 2 8 17 2 4" xfId="1665"/>
    <cellStyle name="Normal 2 8 17 3" xfId="561"/>
    <cellStyle name="Normal 2 8 17 3 2" xfId="1666"/>
    <cellStyle name="Normal 2 8 17 3 3" xfId="1667"/>
    <cellStyle name="Normal 2 8 17 3 4" xfId="1668"/>
    <cellStyle name="Normal 2 8 17 4" xfId="714"/>
    <cellStyle name="Normal 2 8 17 4 2" xfId="1669"/>
    <cellStyle name="Normal 2 8 17 4 3" xfId="1670"/>
    <cellStyle name="Normal 2 8 17 4 4" xfId="1671"/>
    <cellStyle name="Normal 2 8 17 5" xfId="1672"/>
    <cellStyle name="Normal 2 8 17 6" xfId="1673"/>
    <cellStyle name="Normal 2 8 17 7" xfId="1674"/>
    <cellStyle name="Normal 2 8 18" xfId="284"/>
    <cellStyle name="Normal 2 8 18 2" xfId="422"/>
    <cellStyle name="Normal 2 8 18 2 2" xfId="1675"/>
    <cellStyle name="Normal 2 8 18 2 3" xfId="1676"/>
    <cellStyle name="Normal 2 8 18 2 4" xfId="1677"/>
    <cellStyle name="Normal 2 8 18 3" xfId="567"/>
    <cellStyle name="Normal 2 8 18 3 2" xfId="1678"/>
    <cellStyle name="Normal 2 8 18 3 3" xfId="1679"/>
    <cellStyle name="Normal 2 8 18 3 4" xfId="1680"/>
    <cellStyle name="Normal 2 8 18 4" xfId="719"/>
    <cellStyle name="Normal 2 8 18 4 2" xfId="1681"/>
    <cellStyle name="Normal 2 8 18 4 3" xfId="1682"/>
    <cellStyle name="Normal 2 8 18 4 4" xfId="1683"/>
    <cellStyle name="Normal 2 8 18 5" xfId="1684"/>
    <cellStyle name="Normal 2 8 18 6" xfId="1685"/>
    <cellStyle name="Normal 2 8 18 7" xfId="1686"/>
    <cellStyle name="Normal 2 8 19" xfId="291"/>
    <cellStyle name="Normal 2 8 19 2" xfId="427"/>
    <cellStyle name="Normal 2 8 19 2 2" xfId="1687"/>
    <cellStyle name="Normal 2 8 19 2 3" xfId="1688"/>
    <cellStyle name="Normal 2 8 19 2 4" xfId="1689"/>
    <cellStyle name="Normal 2 8 19 3" xfId="572"/>
    <cellStyle name="Normal 2 8 19 3 2" xfId="1690"/>
    <cellStyle name="Normal 2 8 19 3 3" xfId="1691"/>
    <cellStyle name="Normal 2 8 19 3 4" xfId="1692"/>
    <cellStyle name="Normal 2 8 19 4" xfId="724"/>
    <cellStyle name="Normal 2 8 19 4 2" xfId="1693"/>
    <cellStyle name="Normal 2 8 19 4 3" xfId="1694"/>
    <cellStyle name="Normal 2 8 19 4 4" xfId="1695"/>
    <cellStyle name="Normal 2 8 19 5" xfId="1696"/>
    <cellStyle name="Normal 2 8 19 6" xfId="1697"/>
    <cellStyle name="Normal 2 8 19 7" xfId="1698"/>
    <cellStyle name="Normal 2 8 2" xfId="87"/>
    <cellStyle name="Normal 2 8 2 2" xfId="166"/>
    <cellStyle name="Normal 2 8 2 2 2" xfId="1699"/>
    <cellStyle name="Normal 2 8 2 2 3" xfId="1700"/>
    <cellStyle name="Normal 2 8 2 2 4" xfId="1701"/>
    <cellStyle name="Normal 2 8 2 3" xfId="339"/>
    <cellStyle name="Normal 2 8 2 3 2" xfId="1702"/>
    <cellStyle name="Normal 2 8 2 3 3" xfId="1703"/>
    <cellStyle name="Normal 2 8 2 3 4" xfId="1704"/>
    <cellStyle name="Normal 2 8 2 4" xfId="484"/>
    <cellStyle name="Normal 2 8 2 4 2" xfId="1705"/>
    <cellStyle name="Normal 2 8 2 4 3" xfId="1706"/>
    <cellStyle name="Normal 2 8 2 4 4" xfId="1707"/>
    <cellStyle name="Normal 2 8 2 5" xfId="637"/>
    <cellStyle name="Normal 2 8 2 5 2" xfId="1708"/>
    <cellStyle name="Normal 2 8 2 5 3" xfId="1709"/>
    <cellStyle name="Normal 2 8 2 5 4" xfId="1710"/>
    <cellStyle name="Normal 2 8 20" xfId="298"/>
    <cellStyle name="Normal 2 8 20 2" xfId="432"/>
    <cellStyle name="Normal 2 8 20 2 2" xfId="1711"/>
    <cellStyle name="Normal 2 8 20 2 3" xfId="1712"/>
    <cellStyle name="Normal 2 8 20 2 4" xfId="1713"/>
    <cellStyle name="Normal 2 8 20 3" xfId="577"/>
    <cellStyle name="Normal 2 8 20 3 2" xfId="1714"/>
    <cellStyle name="Normal 2 8 20 3 3" xfId="1715"/>
    <cellStyle name="Normal 2 8 20 3 4" xfId="1716"/>
    <cellStyle name="Normal 2 8 20 4" xfId="729"/>
    <cellStyle name="Normal 2 8 20 4 2" xfId="1717"/>
    <cellStyle name="Normal 2 8 20 4 3" xfId="1718"/>
    <cellStyle name="Normal 2 8 20 4 4" xfId="1719"/>
    <cellStyle name="Normal 2 8 20 5" xfId="1720"/>
    <cellStyle name="Normal 2 8 20 6" xfId="1721"/>
    <cellStyle name="Normal 2 8 20 7" xfId="1722"/>
    <cellStyle name="Normal 2 8 21" xfId="307"/>
    <cellStyle name="Normal 2 8 21 2" xfId="438"/>
    <cellStyle name="Normal 2 8 21 2 2" xfId="1723"/>
    <cellStyle name="Normal 2 8 21 2 3" xfId="1724"/>
    <cellStyle name="Normal 2 8 21 2 4" xfId="1725"/>
    <cellStyle name="Normal 2 8 21 3" xfId="583"/>
    <cellStyle name="Normal 2 8 21 3 2" xfId="1726"/>
    <cellStyle name="Normal 2 8 21 3 3" xfId="1727"/>
    <cellStyle name="Normal 2 8 21 3 4" xfId="1728"/>
    <cellStyle name="Normal 2 8 21 4" xfId="735"/>
    <cellStyle name="Normal 2 8 21 4 2" xfId="1729"/>
    <cellStyle name="Normal 2 8 21 4 3" xfId="1730"/>
    <cellStyle name="Normal 2 8 21 4 4" xfId="1731"/>
    <cellStyle name="Normal 2 8 21 5" xfId="1732"/>
    <cellStyle name="Normal 2 8 21 6" xfId="1733"/>
    <cellStyle name="Normal 2 8 21 7" xfId="1734"/>
    <cellStyle name="Normal 2 8 22" xfId="311"/>
    <cellStyle name="Normal 2 8 22 2" xfId="442"/>
    <cellStyle name="Normal 2 8 22 2 2" xfId="1735"/>
    <cellStyle name="Normal 2 8 22 2 3" xfId="1736"/>
    <cellStyle name="Normal 2 8 22 2 4" xfId="1737"/>
    <cellStyle name="Normal 2 8 22 3" xfId="587"/>
    <cellStyle name="Normal 2 8 22 3 2" xfId="1738"/>
    <cellStyle name="Normal 2 8 22 3 3" xfId="1739"/>
    <cellStyle name="Normal 2 8 22 3 4" xfId="1740"/>
    <cellStyle name="Normal 2 8 22 4" xfId="739"/>
    <cellStyle name="Normal 2 8 22 4 2" xfId="1741"/>
    <cellStyle name="Normal 2 8 22 4 3" xfId="1742"/>
    <cellStyle name="Normal 2 8 22 4 4" xfId="1743"/>
    <cellStyle name="Normal 2 8 22 5" xfId="1744"/>
    <cellStyle name="Normal 2 8 22 6" xfId="1745"/>
    <cellStyle name="Normal 2 8 22 7" xfId="1746"/>
    <cellStyle name="Normal 2 8 23" xfId="329"/>
    <cellStyle name="Normal 2 8 24" xfId="468"/>
    <cellStyle name="Normal 2 8 25" xfId="621"/>
    <cellStyle name="Normal 2 8 26" xfId="1747"/>
    <cellStyle name="Normal 2 8 27" xfId="1748"/>
    <cellStyle name="Normal 2 8 28" xfId="1749"/>
    <cellStyle name="Normal 2 8 3" xfId="180"/>
    <cellStyle name="Normal 2 8 3 2" xfId="346"/>
    <cellStyle name="Normal 2 8 3 2 2" xfId="1750"/>
    <cellStyle name="Normal 2 8 3 2 3" xfId="1751"/>
    <cellStyle name="Normal 2 8 3 2 4" xfId="1752"/>
    <cellStyle name="Normal 2 8 3 3" xfId="491"/>
    <cellStyle name="Normal 2 8 3 3 2" xfId="1753"/>
    <cellStyle name="Normal 2 8 3 3 3" xfId="1754"/>
    <cellStyle name="Normal 2 8 3 3 4" xfId="1755"/>
    <cellStyle name="Normal 2 8 3 4" xfId="644"/>
    <cellStyle name="Normal 2 8 3 4 2" xfId="1756"/>
    <cellStyle name="Normal 2 8 3 4 3" xfId="1757"/>
    <cellStyle name="Normal 2 8 3 4 4" xfId="1758"/>
    <cellStyle name="Normal 2 8 3 5" xfId="1759"/>
    <cellStyle name="Normal 2 8 3 6" xfId="1760"/>
    <cellStyle name="Normal 2 8 3 7" xfId="1761"/>
    <cellStyle name="Normal 2 8 4" xfId="184"/>
    <cellStyle name="Normal 2 8 4 2" xfId="350"/>
    <cellStyle name="Normal 2 8 4 2 2" xfId="1762"/>
    <cellStyle name="Normal 2 8 4 2 3" xfId="1763"/>
    <cellStyle name="Normal 2 8 4 2 4" xfId="1764"/>
    <cellStyle name="Normal 2 8 4 3" xfId="495"/>
    <cellStyle name="Normal 2 8 4 3 2" xfId="1765"/>
    <cellStyle name="Normal 2 8 4 3 3" xfId="1766"/>
    <cellStyle name="Normal 2 8 4 3 4" xfId="1767"/>
    <cellStyle name="Normal 2 8 4 4" xfId="648"/>
    <cellStyle name="Normal 2 8 4 4 2" xfId="1768"/>
    <cellStyle name="Normal 2 8 4 4 3" xfId="1769"/>
    <cellStyle name="Normal 2 8 4 4 4" xfId="1770"/>
    <cellStyle name="Normal 2 8 4 5" xfId="1771"/>
    <cellStyle name="Normal 2 8 4 6" xfId="1772"/>
    <cellStyle name="Normal 2 8 4 7" xfId="1773"/>
    <cellStyle name="Normal 2 8 5" xfId="193"/>
    <cellStyle name="Normal 2 8 5 2" xfId="356"/>
    <cellStyle name="Normal 2 8 5 2 2" xfId="1774"/>
    <cellStyle name="Normal 2 8 5 2 3" xfId="1775"/>
    <cellStyle name="Normal 2 8 5 2 4" xfId="1776"/>
    <cellStyle name="Normal 2 8 5 3" xfId="501"/>
    <cellStyle name="Normal 2 8 5 3 2" xfId="1777"/>
    <cellStyle name="Normal 2 8 5 3 3" xfId="1778"/>
    <cellStyle name="Normal 2 8 5 3 4" xfId="1779"/>
    <cellStyle name="Normal 2 8 5 4" xfId="654"/>
    <cellStyle name="Normal 2 8 5 4 2" xfId="1780"/>
    <cellStyle name="Normal 2 8 5 4 3" xfId="1781"/>
    <cellStyle name="Normal 2 8 5 4 4" xfId="1782"/>
    <cellStyle name="Normal 2 8 5 5" xfId="1783"/>
    <cellStyle name="Normal 2 8 5 6" xfId="1784"/>
    <cellStyle name="Normal 2 8 5 7" xfId="1785"/>
    <cellStyle name="Normal 2 8 6" xfId="206"/>
    <cellStyle name="Normal 2 8 6 2" xfId="362"/>
    <cellStyle name="Normal 2 8 6 2 2" xfId="1786"/>
    <cellStyle name="Normal 2 8 6 2 3" xfId="1787"/>
    <cellStyle name="Normal 2 8 6 2 4" xfId="1788"/>
    <cellStyle name="Normal 2 8 6 3" xfId="507"/>
    <cellStyle name="Normal 2 8 6 3 2" xfId="1789"/>
    <cellStyle name="Normal 2 8 6 3 3" xfId="1790"/>
    <cellStyle name="Normal 2 8 6 3 4" xfId="1791"/>
    <cellStyle name="Normal 2 8 6 4" xfId="660"/>
    <cellStyle name="Normal 2 8 6 4 2" xfId="1792"/>
    <cellStyle name="Normal 2 8 6 4 3" xfId="1793"/>
    <cellStyle name="Normal 2 8 6 4 4" xfId="1794"/>
    <cellStyle name="Normal 2 8 6 5" xfId="1795"/>
    <cellStyle name="Normal 2 8 6 6" xfId="1796"/>
    <cellStyle name="Normal 2 8 6 7" xfId="1797"/>
    <cellStyle name="Normal 2 8 7" xfId="212"/>
    <cellStyle name="Normal 2 8 7 2" xfId="367"/>
    <cellStyle name="Normal 2 8 7 2 2" xfId="1798"/>
    <cellStyle name="Normal 2 8 7 2 3" xfId="1799"/>
    <cellStyle name="Normal 2 8 7 2 4" xfId="1800"/>
    <cellStyle name="Normal 2 8 7 3" xfId="512"/>
    <cellStyle name="Normal 2 8 7 3 2" xfId="1801"/>
    <cellStyle name="Normal 2 8 7 3 3" xfId="1802"/>
    <cellStyle name="Normal 2 8 7 3 4" xfId="1803"/>
    <cellStyle name="Normal 2 8 7 4" xfId="665"/>
    <cellStyle name="Normal 2 8 7 4 2" xfId="1804"/>
    <cellStyle name="Normal 2 8 7 4 3" xfId="1805"/>
    <cellStyle name="Normal 2 8 7 4 4" xfId="1806"/>
    <cellStyle name="Normal 2 8 7 5" xfId="1807"/>
    <cellStyle name="Normal 2 8 7 6" xfId="1808"/>
    <cellStyle name="Normal 2 8 7 7" xfId="1809"/>
    <cellStyle name="Normal 2 8 8" xfId="221"/>
    <cellStyle name="Normal 2 8 8 2" xfId="373"/>
    <cellStyle name="Normal 2 8 8 2 2" xfId="1810"/>
    <cellStyle name="Normal 2 8 8 2 3" xfId="1811"/>
    <cellStyle name="Normal 2 8 8 2 4" xfId="1812"/>
    <cellStyle name="Normal 2 8 8 3" xfId="518"/>
    <cellStyle name="Normal 2 8 8 3 2" xfId="1813"/>
    <cellStyle name="Normal 2 8 8 3 3" xfId="1814"/>
    <cellStyle name="Normal 2 8 8 3 4" xfId="1815"/>
    <cellStyle name="Normal 2 8 8 4" xfId="671"/>
    <cellStyle name="Normal 2 8 8 4 2" xfId="1816"/>
    <cellStyle name="Normal 2 8 8 4 3" xfId="1817"/>
    <cellStyle name="Normal 2 8 8 4 4" xfId="1818"/>
    <cellStyle name="Normal 2 8 8 5" xfId="1819"/>
    <cellStyle name="Normal 2 8 8 6" xfId="1820"/>
    <cellStyle name="Normal 2 8 8 7" xfId="1821"/>
    <cellStyle name="Normal 2 8 9" xfId="226"/>
    <cellStyle name="Normal 2 8 9 2" xfId="377"/>
    <cellStyle name="Normal 2 8 9 2 2" xfId="1822"/>
    <cellStyle name="Normal 2 8 9 2 3" xfId="1823"/>
    <cellStyle name="Normal 2 8 9 2 4" xfId="1824"/>
    <cellStyle name="Normal 2 8 9 3" xfId="522"/>
    <cellStyle name="Normal 2 8 9 3 2" xfId="1825"/>
    <cellStyle name="Normal 2 8 9 3 3" xfId="1826"/>
    <cellStyle name="Normal 2 8 9 3 4" xfId="1827"/>
    <cellStyle name="Normal 2 8 9 4" xfId="675"/>
    <cellStyle name="Normal 2 8 9 4 2" xfId="1828"/>
    <cellStyle name="Normal 2 8 9 4 3" xfId="1829"/>
    <cellStyle name="Normal 2 8 9 4 4" xfId="1830"/>
    <cellStyle name="Normal 2 8 9 5" xfId="1831"/>
    <cellStyle name="Normal 2 8 9 6" xfId="1832"/>
    <cellStyle name="Normal 2 8 9 7" xfId="1833"/>
    <cellStyle name="Normal 2 80" xfId="763"/>
    <cellStyle name="Normal 2 80 2" xfId="1834"/>
    <cellStyle name="Normal 2 80 3" xfId="1835"/>
    <cellStyle name="Normal 2 80 4" xfId="1836"/>
    <cellStyle name="Normal 2 81" xfId="765"/>
    <cellStyle name="Normal 2 81 2" xfId="1837"/>
    <cellStyle name="Normal 2 81 3" xfId="1838"/>
    <cellStyle name="Normal 2 81 4" xfId="1839"/>
    <cellStyle name="Normal 2 82" xfId="767"/>
    <cellStyle name="Normal 2 82 2" xfId="1840"/>
    <cellStyle name="Normal 2 82 3" xfId="1841"/>
    <cellStyle name="Normal 2 82 4" xfId="1842"/>
    <cellStyle name="Normal 2 83" xfId="769"/>
    <cellStyle name="Normal 2 83 2" xfId="1843"/>
    <cellStyle name="Normal 2 83 3" xfId="1844"/>
    <cellStyle name="Normal 2 83 4" xfId="1845"/>
    <cellStyle name="Normal 2 84" xfId="775"/>
    <cellStyle name="Normal 2 84 2" xfId="1846"/>
    <cellStyle name="Normal 2 84 3" xfId="1847"/>
    <cellStyle name="Normal 2 84 4" xfId="1848"/>
    <cellStyle name="Normal 2 85" xfId="776"/>
    <cellStyle name="Normal 2 85 2" xfId="1849"/>
    <cellStyle name="Normal 2 85 3" xfId="1850"/>
    <cellStyle name="Normal 2 85 4" xfId="1851"/>
    <cellStyle name="Normal 2 86" xfId="777"/>
    <cellStyle name="Normal 2 86 2" xfId="1852"/>
    <cellStyle name="Normal 2 86 3" xfId="1853"/>
    <cellStyle name="Normal 2 86 4" xfId="1854"/>
    <cellStyle name="Normal 2 87" xfId="778"/>
    <cellStyle name="Normal 2 87 2" xfId="1855"/>
    <cellStyle name="Normal 2 87 3" xfId="1856"/>
    <cellStyle name="Normal 2 87 4" xfId="1857"/>
    <cellStyle name="Normal 2 88" xfId="780"/>
    <cellStyle name="Normal 2 88 2" xfId="1858"/>
    <cellStyle name="Normal 2 88 3" xfId="1859"/>
    <cellStyle name="Normal 2 88 4" xfId="1860"/>
    <cellStyle name="Normal 2 89" xfId="786"/>
    <cellStyle name="Normal 2 89 2" xfId="1861"/>
    <cellStyle name="Normal 2 89 3" xfId="1862"/>
    <cellStyle name="Normal 2 89 4" xfId="1863"/>
    <cellStyle name="Normal 2 9" xfId="36"/>
    <cellStyle name="Normal 2 9 10" xfId="234"/>
    <cellStyle name="Normal 2 9 10 2" xfId="382"/>
    <cellStyle name="Normal 2 9 10 2 2" xfId="1864"/>
    <cellStyle name="Normal 2 9 10 2 3" xfId="1865"/>
    <cellStyle name="Normal 2 9 10 2 4" xfId="1866"/>
    <cellStyle name="Normal 2 9 10 3" xfId="527"/>
    <cellStyle name="Normal 2 9 10 3 2" xfId="1867"/>
    <cellStyle name="Normal 2 9 10 3 3" xfId="1868"/>
    <cellStyle name="Normal 2 9 10 3 4" xfId="1869"/>
    <cellStyle name="Normal 2 9 10 4" xfId="680"/>
    <cellStyle name="Normal 2 9 10 4 2" xfId="1870"/>
    <cellStyle name="Normal 2 9 10 4 3" xfId="1871"/>
    <cellStyle name="Normal 2 9 10 4 4" xfId="1872"/>
    <cellStyle name="Normal 2 9 10 5" xfId="1873"/>
    <cellStyle name="Normal 2 9 10 6" xfId="1874"/>
    <cellStyle name="Normal 2 9 10 7" xfId="1875"/>
    <cellStyle name="Normal 2 9 11" xfId="242"/>
    <cellStyle name="Normal 2 9 11 2" xfId="388"/>
    <cellStyle name="Normal 2 9 11 2 2" xfId="1876"/>
    <cellStyle name="Normal 2 9 11 2 3" xfId="1877"/>
    <cellStyle name="Normal 2 9 11 2 4" xfId="1878"/>
    <cellStyle name="Normal 2 9 11 3" xfId="533"/>
    <cellStyle name="Normal 2 9 11 3 2" xfId="1879"/>
    <cellStyle name="Normal 2 9 11 3 3" xfId="1880"/>
    <cellStyle name="Normal 2 9 11 3 4" xfId="1881"/>
    <cellStyle name="Normal 2 9 11 4" xfId="686"/>
    <cellStyle name="Normal 2 9 11 4 2" xfId="1882"/>
    <cellStyle name="Normal 2 9 11 4 3" xfId="1883"/>
    <cellStyle name="Normal 2 9 11 4 4" xfId="1884"/>
    <cellStyle name="Normal 2 9 11 5" xfId="1885"/>
    <cellStyle name="Normal 2 9 11 6" xfId="1886"/>
    <cellStyle name="Normal 2 9 11 7" xfId="1887"/>
    <cellStyle name="Normal 2 9 12" xfId="246"/>
    <cellStyle name="Normal 2 9 12 2" xfId="392"/>
    <cellStyle name="Normal 2 9 12 2 2" xfId="1888"/>
    <cellStyle name="Normal 2 9 12 2 3" xfId="1889"/>
    <cellStyle name="Normal 2 9 12 2 4" xfId="1890"/>
    <cellStyle name="Normal 2 9 12 3" xfId="537"/>
    <cellStyle name="Normal 2 9 12 3 2" xfId="1891"/>
    <cellStyle name="Normal 2 9 12 3 3" xfId="1892"/>
    <cellStyle name="Normal 2 9 12 3 4" xfId="1893"/>
    <cellStyle name="Normal 2 9 12 4" xfId="690"/>
    <cellStyle name="Normal 2 9 12 4 2" xfId="1894"/>
    <cellStyle name="Normal 2 9 12 4 3" xfId="1895"/>
    <cellStyle name="Normal 2 9 12 4 4" xfId="1896"/>
    <cellStyle name="Normal 2 9 12 5" xfId="1897"/>
    <cellStyle name="Normal 2 9 12 6" xfId="1898"/>
    <cellStyle name="Normal 2 9 12 7" xfId="1899"/>
    <cellStyle name="Normal 2 9 13" xfId="251"/>
    <cellStyle name="Normal 2 9 13 2" xfId="396"/>
    <cellStyle name="Normal 2 9 13 2 2" xfId="1900"/>
    <cellStyle name="Normal 2 9 13 2 3" xfId="1901"/>
    <cellStyle name="Normal 2 9 13 2 4" xfId="1902"/>
    <cellStyle name="Normal 2 9 13 3" xfId="541"/>
    <cellStyle name="Normal 2 9 13 3 2" xfId="1903"/>
    <cellStyle name="Normal 2 9 13 3 3" xfId="1904"/>
    <cellStyle name="Normal 2 9 13 3 4" xfId="1905"/>
    <cellStyle name="Normal 2 9 13 4" xfId="694"/>
    <cellStyle name="Normal 2 9 13 4 2" xfId="1906"/>
    <cellStyle name="Normal 2 9 13 4 3" xfId="1907"/>
    <cellStyle name="Normal 2 9 13 4 4" xfId="1908"/>
    <cellStyle name="Normal 2 9 13 5" xfId="1909"/>
    <cellStyle name="Normal 2 9 13 6" xfId="1910"/>
    <cellStyle name="Normal 2 9 13 7" xfId="1911"/>
    <cellStyle name="Normal 2 9 14" xfId="257"/>
    <cellStyle name="Normal 2 9 14 2" xfId="400"/>
    <cellStyle name="Normal 2 9 14 2 2" xfId="1912"/>
    <cellStyle name="Normal 2 9 14 2 3" xfId="1913"/>
    <cellStyle name="Normal 2 9 14 2 4" xfId="1914"/>
    <cellStyle name="Normal 2 9 14 3" xfId="545"/>
    <cellStyle name="Normal 2 9 14 3 2" xfId="1915"/>
    <cellStyle name="Normal 2 9 14 3 3" xfId="1916"/>
    <cellStyle name="Normal 2 9 14 3 4" xfId="1917"/>
    <cellStyle name="Normal 2 9 14 4" xfId="698"/>
    <cellStyle name="Normal 2 9 14 4 2" xfId="1918"/>
    <cellStyle name="Normal 2 9 14 4 3" xfId="1919"/>
    <cellStyle name="Normal 2 9 14 4 4" xfId="1920"/>
    <cellStyle name="Normal 2 9 14 5" xfId="1921"/>
    <cellStyle name="Normal 2 9 14 6" xfId="1922"/>
    <cellStyle name="Normal 2 9 14 7" xfId="1923"/>
    <cellStyle name="Normal 2 9 15" xfId="261"/>
    <cellStyle name="Normal 2 9 15 2" xfId="404"/>
    <cellStyle name="Normal 2 9 15 2 2" xfId="1924"/>
    <cellStyle name="Normal 2 9 15 2 3" xfId="1925"/>
    <cellStyle name="Normal 2 9 15 2 4" xfId="1926"/>
    <cellStyle name="Normal 2 9 15 3" xfId="549"/>
    <cellStyle name="Normal 2 9 15 3 2" xfId="1927"/>
    <cellStyle name="Normal 2 9 15 3 3" xfId="1928"/>
    <cellStyle name="Normal 2 9 15 3 4" xfId="1929"/>
    <cellStyle name="Normal 2 9 15 4" xfId="702"/>
    <cellStyle name="Normal 2 9 15 4 2" xfId="1930"/>
    <cellStyle name="Normal 2 9 15 4 3" xfId="1931"/>
    <cellStyle name="Normal 2 9 15 4 4" xfId="1932"/>
    <cellStyle name="Normal 2 9 15 5" xfId="1933"/>
    <cellStyle name="Normal 2 9 15 6" xfId="1934"/>
    <cellStyle name="Normal 2 9 15 7" xfId="1935"/>
    <cellStyle name="Normal 2 9 16" xfId="268"/>
    <cellStyle name="Normal 2 9 16 2" xfId="409"/>
    <cellStyle name="Normal 2 9 16 2 2" xfId="1936"/>
    <cellStyle name="Normal 2 9 16 2 3" xfId="1937"/>
    <cellStyle name="Normal 2 9 16 2 4" xfId="1938"/>
    <cellStyle name="Normal 2 9 16 3" xfId="554"/>
    <cellStyle name="Normal 2 9 16 3 2" xfId="1939"/>
    <cellStyle name="Normal 2 9 16 3 3" xfId="1940"/>
    <cellStyle name="Normal 2 9 16 3 4" xfId="1941"/>
    <cellStyle name="Normal 2 9 16 4" xfId="707"/>
    <cellStyle name="Normal 2 9 16 4 2" xfId="1942"/>
    <cellStyle name="Normal 2 9 16 4 3" xfId="1943"/>
    <cellStyle name="Normal 2 9 16 4 4" xfId="1944"/>
    <cellStyle name="Normal 2 9 16 5" xfId="1945"/>
    <cellStyle name="Normal 2 9 16 6" xfId="1946"/>
    <cellStyle name="Normal 2 9 16 7" xfId="1947"/>
    <cellStyle name="Normal 2 9 17" xfId="275"/>
    <cellStyle name="Normal 2 9 17 2" xfId="415"/>
    <cellStyle name="Normal 2 9 17 2 2" xfId="1948"/>
    <cellStyle name="Normal 2 9 17 2 3" xfId="1949"/>
    <cellStyle name="Normal 2 9 17 2 4" xfId="1950"/>
    <cellStyle name="Normal 2 9 17 3" xfId="560"/>
    <cellStyle name="Normal 2 9 17 3 2" xfId="1951"/>
    <cellStyle name="Normal 2 9 17 3 3" xfId="1952"/>
    <cellStyle name="Normal 2 9 17 3 4" xfId="1953"/>
    <cellStyle name="Normal 2 9 17 4" xfId="713"/>
    <cellStyle name="Normal 2 9 17 4 2" xfId="1954"/>
    <cellStyle name="Normal 2 9 17 4 3" xfId="1955"/>
    <cellStyle name="Normal 2 9 17 4 4" xfId="1956"/>
    <cellStyle name="Normal 2 9 17 5" xfId="1957"/>
    <cellStyle name="Normal 2 9 17 6" xfId="1958"/>
    <cellStyle name="Normal 2 9 17 7" xfId="1959"/>
    <cellStyle name="Normal 2 9 18" xfId="283"/>
    <cellStyle name="Normal 2 9 18 2" xfId="421"/>
    <cellStyle name="Normal 2 9 18 2 2" xfId="1960"/>
    <cellStyle name="Normal 2 9 18 2 3" xfId="1961"/>
    <cellStyle name="Normal 2 9 18 2 4" xfId="1962"/>
    <cellStyle name="Normal 2 9 18 3" xfId="566"/>
    <cellStyle name="Normal 2 9 18 3 2" xfId="1963"/>
    <cellStyle name="Normal 2 9 18 3 3" xfId="1964"/>
    <cellStyle name="Normal 2 9 18 3 4" xfId="1965"/>
    <cellStyle name="Normal 2 9 18 4" xfId="718"/>
    <cellStyle name="Normal 2 9 18 4 2" xfId="1966"/>
    <cellStyle name="Normal 2 9 18 4 3" xfId="1967"/>
    <cellStyle name="Normal 2 9 18 4 4" xfId="1968"/>
    <cellStyle name="Normal 2 9 18 5" xfId="1969"/>
    <cellStyle name="Normal 2 9 18 6" xfId="1970"/>
    <cellStyle name="Normal 2 9 18 7" xfId="1971"/>
    <cellStyle name="Normal 2 9 19" xfId="290"/>
    <cellStyle name="Normal 2 9 19 2" xfId="426"/>
    <cellStyle name="Normal 2 9 19 2 2" xfId="1972"/>
    <cellStyle name="Normal 2 9 19 2 3" xfId="1973"/>
    <cellStyle name="Normal 2 9 19 2 4" xfId="1974"/>
    <cellStyle name="Normal 2 9 19 3" xfId="571"/>
    <cellStyle name="Normal 2 9 19 3 2" xfId="1975"/>
    <cellStyle name="Normal 2 9 19 3 3" xfId="1976"/>
    <cellStyle name="Normal 2 9 19 3 4" xfId="1977"/>
    <cellStyle name="Normal 2 9 19 4" xfId="723"/>
    <cellStyle name="Normal 2 9 19 4 2" xfId="1978"/>
    <cellStyle name="Normal 2 9 19 4 3" xfId="1979"/>
    <cellStyle name="Normal 2 9 19 4 4" xfId="1980"/>
    <cellStyle name="Normal 2 9 19 5" xfId="1981"/>
    <cellStyle name="Normal 2 9 19 6" xfId="1982"/>
    <cellStyle name="Normal 2 9 19 7" xfId="1983"/>
    <cellStyle name="Normal 2 9 2" xfId="89"/>
    <cellStyle name="Normal 2 9 2 2" xfId="167"/>
    <cellStyle name="Normal 2 9 2 2 2" xfId="1984"/>
    <cellStyle name="Normal 2 9 2 2 3" xfId="1985"/>
    <cellStyle name="Normal 2 9 2 2 4" xfId="1986"/>
    <cellStyle name="Normal 2 9 2 3" xfId="340"/>
    <cellStyle name="Normal 2 9 2 3 2" xfId="1987"/>
    <cellStyle name="Normal 2 9 2 3 3" xfId="1988"/>
    <cellStyle name="Normal 2 9 2 3 4" xfId="1989"/>
    <cellStyle name="Normal 2 9 2 4" xfId="485"/>
    <cellStyle name="Normal 2 9 2 4 2" xfId="1990"/>
    <cellStyle name="Normal 2 9 2 4 3" xfId="1991"/>
    <cellStyle name="Normal 2 9 2 4 4" xfId="1992"/>
    <cellStyle name="Normal 2 9 2 5" xfId="638"/>
    <cellStyle name="Normal 2 9 2 5 2" xfId="1993"/>
    <cellStyle name="Normal 2 9 2 5 3" xfId="1994"/>
    <cellStyle name="Normal 2 9 2 5 4" xfId="1995"/>
    <cellStyle name="Normal 2 9 20" xfId="297"/>
    <cellStyle name="Normal 2 9 20 2" xfId="431"/>
    <cellStyle name="Normal 2 9 20 2 2" xfId="1996"/>
    <cellStyle name="Normal 2 9 20 2 3" xfId="1997"/>
    <cellStyle name="Normal 2 9 20 2 4" xfId="1998"/>
    <cellStyle name="Normal 2 9 20 3" xfId="576"/>
    <cellStyle name="Normal 2 9 20 3 2" xfId="1999"/>
    <cellStyle name="Normal 2 9 20 3 3" xfId="2000"/>
    <cellStyle name="Normal 2 9 20 3 4" xfId="2001"/>
    <cellStyle name="Normal 2 9 20 4" xfId="728"/>
    <cellStyle name="Normal 2 9 20 4 2" xfId="2002"/>
    <cellStyle name="Normal 2 9 20 4 3" xfId="2003"/>
    <cellStyle name="Normal 2 9 20 4 4" xfId="2004"/>
    <cellStyle name="Normal 2 9 20 5" xfId="2005"/>
    <cellStyle name="Normal 2 9 20 6" xfId="2006"/>
    <cellStyle name="Normal 2 9 20 7" xfId="2007"/>
    <cellStyle name="Normal 2 9 21" xfId="306"/>
    <cellStyle name="Normal 2 9 21 2" xfId="437"/>
    <cellStyle name="Normal 2 9 21 2 2" xfId="2008"/>
    <cellStyle name="Normal 2 9 21 2 3" xfId="2009"/>
    <cellStyle name="Normal 2 9 21 2 4" xfId="2010"/>
    <cellStyle name="Normal 2 9 21 3" xfId="582"/>
    <cellStyle name="Normal 2 9 21 3 2" xfId="2011"/>
    <cellStyle name="Normal 2 9 21 3 3" xfId="2012"/>
    <cellStyle name="Normal 2 9 21 3 4" xfId="2013"/>
    <cellStyle name="Normal 2 9 21 4" xfId="734"/>
    <cellStyle name="Normal 2 9 21 4 2" xfId="2014"/>
    <cellStyle name="Normal 2 9 21 4 3" xfId="2015"/>
    <cellStyle name="Normal 2 9 21 4 4" xfId="2016"/>
    <cellStyle name="Normal 2 9 21 5" xfId="2017"/>
    <cellStyle name="Normal 2 9 21 6" xfId="2018"/>
    <cellStyle name="Normal 2 9 21 7" xfId="2019"/>
    <cellStyle name="Normal 2 9 22" xfId="310"/>
    <cellStyle name="Normal 2 9 22 2" xfId="441"/>
    <cellStyle name="Normal 2 9 22 2 2" xfId="2020"/>
    <cellStyle name="Normal 2 9 22 2 3" xfId="2021"/>
    <cellStyle name="Normal 2 9 22 2 4" xfId="2022"/>
    <cellStyle name="Normal 2 9 22 3" xfId="586"/>
    <cellStyle name="Normal 2 9 22 3 2" xfId="2023"/>
    <cellStyle name="Normal 2 9 22 3 3" xfId="2024"/>
    <cellStyle name="Normal 2 9 22 3 4" xfId="2025"/>
    <cellStyle name="Normal 2 9 22 4" xfId="738"/>
    <cellStyle name="Normal 2 9 22 4 2" xfId="2026"/>
    <cellStyle name="Normal 2 9 22 4 3" xfId="2027"/>
    <cellStyle name="Normal 2 9 22 4 4" xfId="2028"/>
    <cellStyle name="Normal 2 9 22 5" xfId="2029"/>
    <cellStyle name="Normal 2 9 22 6" xfId="2030"/>
    <cellStyle name="Normal 2 9 22 7" xfId="2031"/>
    <cellStyle name="Normal 2 9 23" xfId="330"/>
    <cellStyle name="Normal 2 9 24" xfId="469"/>
    <cellStyle name="Normal 2 9 25" xfId="622"/>
    <cellStyle name="Normal 2 9 26" xfId="2032"/>
    <cellStyle name="Normal 2 9 27" xfId="2033"/>
    <cellStyle name="Normal 2 9 28" xfId="2034"/>
    <cellStyle name="Normal 2 9 3" xfId="179"/>
    <cellStyle name="Normal 2 9 3 2" xfId="345"/>
    <cellStyle name="Normal 2 9 3 2 2" xfId="2035"/>
    <cellStyle name="Normal 2 9 3 2 3" xfId="2036"/>
    <cellStyle name="Normal 2 9 3 2 4" xfId="2037"/>
    <cellStyle name="Normal 2 9 3 3" xfId="490"/>
    <cellStyle name="Normal 2 9 3 3 2" xfId="2038"/>
    <cellStyle name="Normal 2 9 3 3 3" xfId="2039"/>
    <cellStyle name="Normal 2 9 3 3 4" xfId="2040"/>
    <cellStyle name="Normal 2 9 3 4" xfId="643"/>
    <cellStyle name="Normal 2 9 3 4 2" xfId="2041"/>
    <cellStyle name="Normal 2 9 3 4 3" xfId="2042"/>
    <cellStyle name="Normal 2 9 3 4 4" xfId="2043"/>
    <cellStyle name="Normal 2 9 3 5" xfId="2044"/>
    <cellStyle name="Normal 2 9 3 6" xfId="2045"/>
    <cellStyle name="Normal 2 9 3 7" xfId="2046"/>
    <cellStyle name="Normal 2 9 4" xfId="183"/>
    <cellStyle name="Normal 2 9 4 2" xfId="349"/>
    <cellStyle name="Normal 2 9 4 2 2" xfId="2047"/>
    <cellStyle name="Normal 2 9 4 2 3" xfId="2048"/>
    <cellStyle name="Normal 2 9 4 2 4" xfId="2049"/>
    <cellStyle name="Normal 2 9 4 3" xfId="494"/>
    <cellStyle name="Normal 2 9 4 3 2" xfId="2050"/>
    <cellStyle name="Normal 2 9 4 3 3" xfId="2051"/>
    <cellStyle name="Normal 2 9 4 3 4" xfId="2052"/>
    <cellStyle name="Normal 2 9 4 4" xfId="647"/>
    <cellStyle name="Normal 2 9 4 4 2" xfId="2053"/>
    <cellStyle name="Normal 2 9 4 4 3" xfId="2054"/>
    <cellStyle name="Normal 2 9 4 4 4" xfId="2055"/>
    <cellStyle name="Normal 2 9 4 5" xfId="2056"/>
    <cellStyle name="Normal 2 9 4 6" xfId="2057"/>
    <cellStyle name="Normal 2 9 4 7" xfId="2058"/>
    <cellStyle name="Normal 2 9 5" xfId="192"/>
    <cellStyle name="Normal 2 9 5 2" xfId="355"/>
    <cellStyle name="Normal 2 9 5 2 2" xfId="2059"/>
    <cellStyle name="Normal 2 9 5 2 3" xfId="2060"/>
    <cellStyle name="Normal 2 9 5 2 4" xfId="2061"/>
    <cellStyle name="Normal 2 9 5 3" xfId="500"/>
    <cellStyle name="Normal 2 9 5 3 2" xfId="2062"/>
    <cellStyle name="Normal 2 9 5 3 3" xfId="2063"/>
    <cellStyle name="Normal 2 9 5 3 4" xfId="2064"/>
    <cellStyle name="Normal 2 9 5 4" xfId="653"/>
    <cellStyle name="Normal 2 9 5 4 2" xfId="2065"/>
    <cellStyle name="Normal 2 9 5 4 3" xfId="2066"/>
    <cellStyle name="Normal 2 9 5 4 4" xfId="2067"/>
    <cellStyle name="Normal 2 9 5 5" xfId="2068"/>
    <cellStyle name="Normal 2 9 5 6" xfId="2069"/>
    <cellStyle name="Normal 2 9 5 7" xfId="2070"/>
    <cellStyle name="Normal 2 9 6" xfId="205"/>
    <cellStyle name="Normal 2 9 6 2" xfId="361"/>
    <cellStyle name="Normal 2 9 6 2 2" xfId="2071"/>
    <cellStyle name="Normal 2 9 6 2 3" xfId="2072"/>
    <cellStyle name="Normal 2 9 6 2 4" xfId="2073"/>
    <cellStyle name="Normal 2 9 6 3" xfId="506"/>
    <cellStyle name="Normal 2 9 6 3 2" xfId="2074"/>
    <cellStyle name="Normal 2 9 6 3 3" xfId="2075"/>
    <cellStyle name="Normal 2 9 6 3 4" xfId="2076"/>
    <cellStyle name="Normal 2 9 6 4" xfId="659"/>
    <cellStyle name="Normal 2 9 6 4 2" xfId="2077"/>
    <cellStyle name="Normal 2 9 6 4 3" xfId="2078"/>
    <cellStyle name="Normal 2 9 6 4 4" xfId="2079"/>
    <cellStyle name="Normal 2 9 6 5" xfId="2080"/>
    <cellStyle name="Normal 2 9 6 6" xfId="2081"/>
    <cellStyle name="Normal 2 9 6 7" xfId="2082"/>
    <cellStyle name="Normal 2 9 7" xfId="211"/>
    <cellStyle name="Normal 2 9 7 2" xfId="366"/>
    <cellStyle name="Normal 2 9 7 2 2" xfId="2083"/>
    <cellStyle name="Normal 2 9 7 2 3" xfId="2084"/>
    <cellStyle name="Normal 2 9 7 2 4" xfId="2085"/>
    <cellStyle name="Normal 2 9 7 3" xfId="511"/>
    <cellStyle name="Normal 2 9 7 3 2" xfId="2086"/>
    <cellStyle name="Normal 2 9 7 3 3" xfId="2087"/>
    <cellStyle name="Normal 2 9 7 3 4" xfId="2088"/>
    <cellStyle name="Normal 2 9 7 4" xfId="664"/>
    <cellStyle name="Normal 2 9 7 4 2" xfId="2089"/>
    <cellStyle name="Normal 2 9 7 4 3" xfId="2090"/>
    <cellStyle name="Normal 2 9 7 4 4" xfId="2091"/>
    <cellStyle name="Normal 2 9 7 5" xfId="2092"/>
    <cellStyle name="Normal 2 9 7 6" xfId="2093"/>
    <cellStyle name="Normal 2 9 7 7" xfId="2094"/>
    <cellStyle name="Normal 2 9 8" xfId="220"/>
    <cellStyle name="Normal 2 9 8 2" xfId="372"/>
    <cellStyle name="Normal 2 9 8 2 2" xfId="2095"/>
    <cellStyle name="Normal 2 9 8 2 3" xfId="2096"/>
    <cellStyle name="Normal 2 9 8 2 4" xfId="2097"/>
    <cellStyle name="Normal 2 9 8 3" xfId="517"/>
    <cellStyle name="Normal 2 9 8 3 2" xfId="2098"/>
    <cellStyle name="Normal 2 9 8 3 3" xfId="2099"/>
    <cellStyle name="Normal 2 9 8 3 4" xfId="2100"/>
    <cellStyle name="Normal 2 9 8 4" xfId="670"/>
    <cellStyle name="Normal 2 9 8 4 2" xfId="2101"/>
    <cellStyle name="Normal 2 9 8 4 3" xfId="2102"/>
    <cellStyle name="Normal 2 9 8 4 4" xfId="2103"/>
    <cellStyle name="Normal 2 9 8 5" xfId="2104"/>
    <cellStyle name="Normal 2 9 8 6" xfId="2105"/>
    <cellStyle name="Normal 2 9 8 7" xfId="2106"/>
    <cellStyle name="Normal 2 9 9" xfId="225"/>
    <cellStyle name="Normal 2 9 9 2" xfId="376"/>
    <cellStyle name="Normal 2 9 9 2 2" xfId="2107"/>
    <cellStyle name="Normal 2 9 9 2 3" xfId="2108"/>
    <cellStyle name="Normal 2 9 9 2 4" xfId="2109"/>
    <cellStyle name="Normal 2 9 9 3" xfId="521"/>
    <cellStyle name="Normal 2 9 9 3 2" xfId="2110"/>
    <cellStyle name="Normal 2 9 9 3 3" xfId="2111"/>
    <cellStyle name="Normal 2 9 9 3 4" xfId="2112"/>
    <cellStyle name="Normal 2 9 9 4" xfId="674"/>
    <cellStyle name="Normal 2 9 9 4 2" xfId="2113"/>
    <cellStyle name="Normal 2 9 9 4 3" xfId="2114"/>
    <cellStyle name="Normal 2 9 9 4 4" xfId="2115"/>
    <cellStyle name="Normal 2 9 9 5" xfId="2116"/>
    <cellStyle name="Normal 2 9 9 6" xfId="2117"/>
    <cellStyle name="Normal 2 9 9 7" xfId="2118"/>
    <cellStyle name="Normal 2 90" xfId="2119"/>
    <cellStyle name="Normal 2 91" xfId="2120"/>
    <cellStyle name="Normal 2 92" xfId="2121"/>
    <cellStyle name="Normal 3" xfId="6"/>
    <cellStyle name="Normal 3 10" xfId="93"/>
    <cellStyle name="Normal 3 11" xfId="95"/>
    <cellStyle name="Normal 3 12" xfId="97"/>
    <cellStyle name="Normal 3 13" xfId="99"/>
    <cellStyle name="Normal 3 14" xfId="101"/>
    <cellStyle name="Normal 3 15" xfId="103"/>
    <cellStyle name="Normal 3 16" xfId="105"/>
    <cellStyle name="Normal 3 17" xfId="107"/>
    <cellStyle name="Normal 3 18" xfId="109"/>
    <cellStyle name="Normal 3 19" xfId="111"/>
    <cellStyle name="Normal 3 2" xfId="81"/>
    <cellStyle name="Normal 3 2 2" xfId="773"/>
    <cellStyle name="Normal 3 2 2 2" xfId="2122"/>
    <cellStyle name="Normal 3 2 2 3" xfId="2123"/>
    <cellStyle name="Normal 3 2 2 4" xfId="2124"/>
    <cellStyle name="Normal 3 20" xfId="113"/>
    <cellStyle name="Normal 3 21" xfId="115"/>
    <cellStyle name="Normal 3 22" xfId="117"/>
    <cellStyle name="Normal 3 23" xfId="119"/>
    <cellStyle name="Normal 3 24" xfId="121"/>
    <cellStyle name="Normal 3 25" xfId="123"/>
    <cellStyle name="Normal 3 26" xfId="125"/>
    <cellStyle name="Normal 3 27" xfId="127"/>
    <cellStyle name="Normal 3 28" xfId="129"/>
    <cellStyle name="Normal 3 29" xfId="131"/>
    <cellStyle name="Normal 3 3" xfId="82"/>
    <cellStyle name="Normal 3 30" xfId="133"/>
    <cellStyle name="Normal 3 31" xfId="135"/>
    <cellStyle name="Normal 3 32" xfId="137"/>
    <cellStyle name="Normal 3 33" xfId="139"/>
    <cellStyle name="Normal 3 34" xfId="141"/>
    <cellStyle name="Normal 3 35" xfId="143"/>
    <cellStyle name="Normal 3 36" xfId="145"/>
    <cellStyle name="Normal 3 37" xfId="147"/>
    <cellStyle name="Normal 3 38" xfId="148"/>
    <cellStyle name="Normal 3 39" xfId="153"/>
    <cellStyle name="Normal 3 39 2" xfId="474"/>
    <cellStyle name="Normal 3 39 3" xfId="627"/>
    <cellStyle name="Normal 3 4" xfId="83"/>
    <cellStyle name="Normal 3 40" xfId="154"/>
    <cellStyle name="Normal 3 40 2" xfId="475"/>
    <cellStyle name="Normal 3 40 3" xfId="628"/>
    <cellStyle name="Normal 3 41" xfId="156"/>
    <cellStyle name="Normal 3 41 2" xfId="477"/>
    <cellStyle name="Normal 3 41 3" xfId="630"/>
    <cellStyle name="Normal 3 5" xfId="84"/>
    <cellStyle name="Normal 3 6" xfId="86"/>
    <cellStyle name="Normal 3 7" xfId="88"/>
    <cellStyle name="Normal 3 8" xfId="90"/>
    <cellStyle name="Normal 3 9" xfId="91"/>
    <cellStyle name="Normal 4 2" xfId="157"/>
    <cellStyle name="Normal 4 3" xfId="333"/>
    <cellStyle name="Normal 4 4" xfId="478"/>
    <cellStyle name="Normal 4 5" xfId="631"/>
    <cellStyle name="Normal 5" xfId="9"/>
    <cellStyle name="Normal 6" xfId="33"/>
    <cellStyle name="Normal 6 10" xfId="232"/>
    <cellStyle name="Normal 6 10 2" xfId="380"/>
    <cellStyle name="Normal 6 10 2 2" xfId="2125"/>
    <cellStyle name="Normal 6 10 2 3" xfId="2126"/>
    <cellStyle name="Normal 6 10 2 4" xfId="2127"/>
    <cellStyle name="Normal 6 10 3" xfId="525"/>
    <cellStyle name="Normal 6 10 3 2" xfId="2128"/>
    <cellStyle name="Normal 6 10 3 3" xfId="2129"/>
    <cellStyle name="Normal 6 10 3 4" xfId="2130"/>
    <cellStyle name="Normal 6 10 4" xfId="678"/>
    <cellStyle name="Normal 6 10 4 2" xfId="2131"/>
    <cellStyle name="Normal 6 10 4 3" xfId="2132"/>
    <cellStyle name="Normal 6 10 4 4" xfId="2133"/>
    <cellStyle name="Normal 6 10 5" xfId="2134"/>
    <cellStyle name="Normal 6 10 6" xfId="2135"/>
    <cellStyle name="Normal 6 10 7" xfId="2136"/>
    <cellStyle name="Normal 6 11" xfId="240"/>
    <cellStyle name="Normal 6 11 2" xfId="386"/>
    <cellStyle name="Normal 6 11 2 2" xfId="2137"/>
    <cellStyle name="Normal 6 11 2 3" xfId="2138"/>
    <cellStyle name="Normal 6 11 2 4" xfId="2139"/>
    <cellStyle name="Normal 6 11 3" xfId="531"/>
    <cellStyle name="Normal 6 11 3 2" xfId="2140"/>
    <cellStyle name="Normal 6 11 3 3" xfId="2141"/>
    <cellStyle name="Normal 6 11 3 4" xfId="2142"/>
    <cellStyle name="Normal 6 11 4" xfId="684"/>
    <cellStyle name="Normal 6 11 4 2" xfId="2143"/>
    <cellStyle name="Normal 6 11 4 3" xfId="2144"/>
    <cellStyle name="Normal 6 11 4 4" xfId="2145"/>
    <cellStyle name="Normal 6 11 5" xfId="2146"/>
    <cellStyle name="Normal 6 11 6" xfId="2147"/>
    <cellStyle name="Normal 6 11 7" xfId="2148"/>
    <cellStyle name="Normal 6 12" xfId="244"/>
    <cellStyle name="Normal 6 12 2" xfId="390"/>
    <cellStyle name="Normal 6 12 2 2" xfId="2149"/>
    <cellStyle name="Normal 6 12 2 3" xfId="2150"/>
    <cellStyle name="Normal 6 12 2 4" xfId="2151"/>
    <cellStyle name="Normal 6 12 3" xfId="535"/>
    <cellStyle name="Normal 6 12 3 2" xfId="2152"/>
    <cellStyle name="Normal 6 12 3 3" xfId="2153"/>
    <cellStyle name="Normal 6 12 3 4" xfId="2154"/>
    <cellStyle name="Normal 6 12 4" xfId="688"/>
    <cellStyle name="Normal 6 12 4 2" xfId="2155"/>
    <cellStyle name="Normal 6 12 4 3" xfId="2156"/>
    <cellStyle name="Normal 6 12 4 4" xfId="2157"/>
    <cellStyle name="Normal 6 12 5" xfId="2158"/>
    <cellStyle name="Normal 6 12 6" xfId="2159"/>
    <cellStyle name="Normal 6 12 7" xfId="2160"/>
    <cellStyle name="Normal 6 13" xfId="249"/>
    <cellStyle name="Normal 6 13 2" xfId="394"/>
    <cellStyle name="Normal 6 13 2 2" xfId="2161"/>
    <cellStyle name="Normal 6 13 2 3" xfId="2162"/>
    <cellStyle name="Normal 6 13 2 4" xfId="2163"/>
    <cellStyle name="Normal 6 13 3" xfId="539"/>
    <cellStyle name="Normal 6 13 3 2" xfId="2164"/>
    <cellStyle name="Normal 6 13 3 3" xfId="2165"/>
    <cellStyle name="Normal 6 13 3 4" xfId="2166"/>
    <cellStyle name="Normal 6 13 4" xfId="692"/>
    <cellStyle name="Normal 6 13 4 2" xfId="2167"/>
    <cellStyle name="Normal 6 13 4 3" xfId="2168"/>
    <cellStyle name="Normal 6 13 4 4" xfId="2169"/>
    <cellStyle name="Normal 6 13 5" xfId="2170"/>
    <cellStyle name="Normal 6 13 6" xfId="2171"/>
    <cellStyle name="Normal 6 13 7" xfId="2172"/>
    <cellStyle name="Normal 6 14" xfId="255"/>
    <cellStyle name="Normal 6 14 2" xfId="398"/>
    <cellStyle name="Normal 6 14 2 2" xfId="2173"/>
    <cellStyle name="Normal 6 14 2 3" xfId="2174"/>
    <cellStyle name="Normal 6 14 2 4" xfId="2175"/>
    <cellStyle name="Normal 6 14 3" xfId="543"/>
    <cellStyle name="Normal 6 14 3 2" xfId="2176"/>
    <cellStyle name="Normal 6 14 3 3" xfId="2177"/>
    <cellStyle name="Normal 6 14 3 4" xfId="2178"/>
    <cellStyle name="Normal 6 14 4" xfId="696"/>
    <cellStyle name="Normal 6 14 4 2" xfId="2179"/>
    <cellStyle name="Normal 6 14 4 3" xfId="2180"/>
    <cellStyle name="Normal 6 14 4 4" xfId="2181"/>
    <cellStyle name="Normal 6 14 5" xfId="2182"/>
    <cellStyle name="Normal 6 14 6" xfId="2183"/>
    <cellStyle name="Normal 6 14 7" xfId="2184"/>
    <cellStyle name="Normal 6 15" xfId="259"/>
    <cellStyle name="Normal 6 15 2" xfId="402"/>
    <cellStyle name="Normal 6 15 2 2" xfId="2185"/>
    <cellStyle name="Normal 6 15 2 3" xfId="2186"/>
    <cellStyle name="Normal 6 15 2 4" xfId="2187"/>
    <cellStyle name="Normal 6 15 3" xfId="547"/>
    <cellStyle name="Normal 6 15 3 2" xfId="2188"/>
    <cellStyle name="Normal 6 15 3 3" xfId="2189"/>
    <cellStyle name="Normal 6 15 3 4" xfId="2190"/>
    <cellStyle name="Normal 6 15 4" xfId="700"/>
    <cellStyle name="Normal 6 15 4 2" xfId="2191"/>
    <cellStyle name="Normal 6 15 4 3" xfId="2192"/>
    <cellStyle name="Normal 6 15 4 4" xfId="2193"/>
    <cellStyle name="Normal 6 15 5" xfId="2194"/>
    <cellStyle name="Normal 6 15 6" xfId="2195"/>
    <cellStyle name="Normal 6 15 7" xfId="2196"/>
    <cellStyle name="Normal 6 16" xfId="266"/>
    <cellStyle name="Normal 6 16 2" xfId="407"/>
    <cellStyle name="Normal 6 16 2 2" xfId="2197"/>
    <cellStyle name="Normal 6 16 2 3" xfId="2198"/>
    <cellStyle name="Normal 6 16 2 4" xfId="2199"/>
    <cellStyle name="Normal 6 16 3" xfId="552"/>
    <cellStyle name="Normal 6 16 3 2" xfId="2200"/>
    <cellStyle name="Normal 6 16 3 3" xfId="2201"/>
    <cellStyle name="Normal 6 16 3 4" xfId="2202"/>
    <cellStyle name="Normal 6 16 4" xfId="705"/>
    <cellStyle name="Normal 6 16 4 2" xfId="2203"/>
    <cellStyle name="Normal 6 16 4 3" xfId="2204"/>
    <cellStyle name="Normal 6 16 4 4" xfId="2205"/>
    <cellStyle name="Normal 6 16 5" xfId="2206"/>
    <cellStyle name="Normal 6 16 6" xfId="2207"/>
    <cellStyle name="Normal 6 16 7" xfId="2208"/>
    <cellStyle name="Normal 6 17" xfId="273"/>
    <cellStyle name="Normal 6 17 2" xfId="413"/>
    <cellStyle name="Normal 6 17 2 2" xfId="2209"/>
    <cellStyle name="Normal 6 17 2 3" xfId="2210"/>
    <cellStyle name="Normal 6 17 2 4" xfId="2211"/>
    <cellStyle name="Normal 6 17 3" xfId="558"/>
    <cellStyle name="Normal 6 17 3 2" xfId="2212"/>
    <cellStyle name="Normal 6 17 3 3" xfId="2213"/>
    <cellStyle name="Normal 6 17 3 4" xfId="2214"/>
    <cellStyle name="Normal 6 17 4" xfId="711"/>
    <cellStyle name="Normal 6 17 4 2" xfId="2215"/>
    <cellStyle name="Normal 6 17 4 3" xfId="2216"/>
    <cellStyle name="Normal 6 17 4 4" xfId="2217"/>
    <cellStyle name="Normal 6 17 5" xfId="2218"/>
    <cellStyle name="Normal 6 17 6" xfId="2219"/>
    <cellStyle name="Normal 6 17 7" xfId="2220"/>
    <cellStyle name="Normal 6 18" xfId="281"/>
    <cellStyle name="Normal 6 18 2" xfId="419"/>
    <cellStyle name="Normal 6 18 2 2" xfId="2221"/>
    <cellStyle name="Normal 6 18 2 3" xfId="2222"/>
    <cellStyle name="Normal 6 18 2 4" xfId="2223"/>
    <cellStyle name="Normal 6 18 3" xfId="564"/>
    <cellStyle name="Normal 6 18 3 2" xfId="2224"/>
    <cellStyle name="Normal 6 18 3 3" xfId="2225"/>
    <cellStyle name="Normal 6 18 3 4" xfId="2226"/>
    <cellStyle name="Normal 6 18 4" xfId="716"/>
    <cellStyle name="Normal 6 18 4 2" xfId="2227"/>
    <cellStyle name="Normal 6 18 4 3" xfId="2228"/>
    <cellStyle name="Normal 6 18 4 4" xfId="2229"/>
    <cellStyle name="Normal 6 18 5" xfId="2230"/>
    <cellStyle name="Normal 6 18 6" xfId="2231"/>
    <cellStyle name="Normal 6 18 7" xfId="2232"/>
    <cellStyle name="Normal 6 19" xfId="288"/>
    <cellStyle name="Normal 6 19 2" xfId="424"/>
    <cellStyle name="Normal 6 19 2 2" xfId="2233"/>
    <cellStyle name="Normal 6 19 2 3" xfId="2234"/>
    <cellStyle name="Normal 6 19 2 4" xfId="2235"/>
    <cellStyle name="Normal 6 19 3" xfId="569"/>
    <cellStyle name="Normal 6 19 3 2" xfId="2236"/>
    <cellStyle name="Normal 6 19 3 3" xfId="2237"/>
    <cellStyle name="Normal 6 19 3 4" xfId="2238"/>
    <cellStyle name="Normal 6 19 4" xfId="721"/>
    <cellStyle name="Normal 6 19 4 2" xfId="2239"/>
    <cellStyle name="Normal 6 19 4 3" xfId="2240"/>
    <cellStyle name="Normal 6 19 4 4" xfId="2241"/>
    <cellStyle name="Normal 6 19 5" xfId="2242"/>
    <cellStyle name="Normal 6 19 6" xfId="2243"/>
    <cellStyle name="Normal 6 19 7" xfId="2244"/>
    <cellStyle name="Normal 6 2" xfId="165"/>
    <cellStyle name="Normal 6 2 2" xfId="338"/>
    <cellStyle name="Normal 6 2 2 2" xfId="2245"/>
    <cellStyle name="Normal 6 2 2 3" xfId="2246"/>
    <cellStyle name="Normal 6 2 2 4" xfId="2247"/>
    <cellStyle name="Normal 6 2 3" xfId="483"/>
    <cellStyle name="Normal 6 2 3 2" xfId="2248"/>
    <cellStyle name="Normal 6 2 3 3" xfId="2249"/>
    <cellStyle name="Normal 6 2 3 4" xfId="2250"/>
    <cellStyle name="Normal 6 2 4" xfId="636"/>
    <cellStyle name="Normal 6 2 4 2" xfId="2251"/>
    <cellStyle name="Normal 6 2 4 3" xfId="2252"/>
    <cellStyle name="Normal 6 2 4 4" xfId="2253"/>
    <cellStyle name="Normal 6 2 5" xfId="2254"/>
    <cellStyle name="Normal 6 2 6" xfId="2255"/>
    <cellStyle name="Normal 6 2 7" xfId="2256"/>
    <cellStyle name="Normal 6 20" xfId="295"/>
    <cellStyle name="Normal 6 20 2" xfId="429"/>
    <cellStyle name="Normal 6 20 2 2" xfId="2257"/>
    <cellStyle name="Normal 6 20 2 3" xfId="2258"/>
    <cellStyle name="Normal 6 20 2 4" xfId="2259"/>
    <cellStyle name="Normal 6 20 3" xfId="574"/>
    <cellStyle name="Normal 6 20 3 2" xfId="2260"/>
    <cellStyle name="Normal 6 20 3 3" xfId="2261"/>
    <cellStyle name="Normal 6 20 3 4" xfId="2262"/>
    <cellStyle name="Normal 6 20 4" xfId="726"/>
    <cellStyle name="Normal 6 20 4 2" xfId="2263"/>
    <cellStyle name="Normal 6 20 4 3" xfId="2264"/>
    <cellStyle name="Normal 6 20 4 4" xfId="2265"/>
    <cellStyle name="Normal 6 20 5" xfId="2266"/>
    <cellStyle name="Normal 6 20 6" xfId="2267"/>
    <cellStyle name="Normal 6 20 7" xfId="2268"/>
    <cellStyle name="Normal 6 21" xfId="304"/>
    <cellStyle name="Normal 6 21 2" xfId="435"/>
    <cellStyle name="Normal 6 21 2 2" xfId="2269"/>
    <cellStyle name="Normal 6 21 2 3" xfId="2270"/>
    <cellStyle name="Normal 6 21 2 4" xfId="2271"/>
    <cellStyle name="Normal 6 21 3" xfId="580"/>
    <cellStyle name="Normal 6 21 3 2" xfId="2272"/>
    <cellStyle name="Normal 6 21 3 3" xfId="2273"/>
    <cellStyle name="Normal 6 21 3 4" xfId="2274"/>
    <cellStyle name="Normal 6 21 4" xfId="732"/>
    <cellStyle name="Normal 6 21 4 2" xfId="2275"/>
    <cellStyle name="Normal 6 21 4 3" xfId="2276"/>
    <cellStyle name="Normal 6 21 4 4" xfId="2277"/>
    <cellStyle name="Normal 6 21 5" xfId="2278"/>
    <cellStyle name="Normal 6 21 6" xfId="2279"/>
    <cellStyle name="Normal 6 21 7" xfId="2280"/>
    <cellStyle name="Normal 6 22" xfId="308"/>
    <cellStyle name="Normal 6 22 2" xfId="439"/>
    <cellStyle name="Normal 6 22 2 2" xfId="2281"/>
    <cellStyle name="Normal 6 22 2 3" xfId="2282"/>
    <cellStyle name="Normal 6 22 2 4" xfId="2283"/>
    <cellStyle name="Normal 6 22 3" xfId="584"/>
    <cellStyle name="Normal 6 22 3 2" xfId="2284"/>
    <cellStyle name="Normal 6 22 3 3" xfId="2285"/>
    <cellStyle name="Normal 6 22 3 4" xfId="2286"/>
    <cellStyle name="Normal 6 22 4" xfId="736"/>
    <cellStyle name="Normal 6 22 4 2" xfId="2287"/>
    <cellStyle name="Normal 6 22 4 3" xfId="2288"/>
    <cellStyle name="Normal 6 22 4 4" xfId="2289"/>
    <cellStyle name="Normal 6 22 5" xfId="2290"/>
    <cellStyle name="Normal 6 22 6" xfId="2291"/>
    <cellStyle name="Normal 6 22 7" xfId="2292"/>
    <cellStyle name="Normal 6 23" xfId="595"/>
    <cellStyle name="Normal 6 24" xfId="747"/>
    <cellStyle name="Normal 6 25" xfId="2293"/>
    <cellStyle name="Normal 6 26" xfId="2294"/>
    <cellStyle name="Normal 6 27" xfId="2295"/>
    <cellStyle name="Normal 6 3" xfId="177"/>
    <cellStyle name="Normal 6 3 2" xfId="343"/>
    <cellStyle name="Normal 6 3 2 2" xfId="2296"/>
    <cellStyle name="Normal 6 3 2 3" xfId="2297"/>
    <cellStyle name="Normal 6 3 2 4" xfId="2298"/>
    <cellStyle name="Normal 6 3 3" xfId="488"/>
    <cellStyle name="Normal 6 3 3 2" xfId="2299"/>
    <cellStyle name="Normal 6 3 3 3" xfId="2300"/>
    <cellStyle name="Normal 6 3 3 4" xfId="2301"/>
    <cellStyle name="Normal 6 3 4" xfId="641"/>
    <cellStyle name="Normal 6 3 4 2" xfId="2302"/>
    <cellStyle name="Normal 6 3 4 3" xfId="2303"/>
    <cellStyle name="Normal 6 3 4 4" xfId="2304"/>
    <cellStyle name="Normal 6 3 5" xfId="2305"/>
    <cellStyle name="Normal 6 3 6" xfId="2306"/>
    <cellStyle name="Normal 6 3 7" xfId="2307"/>
    <cellStyle name="Normal 6 4" xfId="181"/>
    <cellStyle name="Normal 6 4 2" xfId="347"/>
    <cellStyle name="Normal 6 4 2 2" xfId="2308"/>
    <cellStyle name="Normal 6 4 2 3" xfId="2309"/>
    <cellStyle name="Normal 6 4 2 4" xfId="2310"/>
    <cellStyle name="Normal 6 4 3" xfId="492"/>
    <cellStyle name="Normal 6 4 3 2" xfId="2311"/>
    <cellStyle name="Normal 6 4 3 3" xfId="2312"/>
    <cellStyle name="Normal 6 4 3 4" xfId="2313"/>
    <cellStyle name="Normal 6 4 4" xfId="645"/>
    <cellStyle name="Normal 6 4 4 2" xfId="2314"/>
    <cellStyle name="Normal 6 4 4 3" xfId="2315"/>
    <cellStyle name="Normal 6 4 4 4" xfId="2316"/>
    <cellStyle name="Normal 6 4 5" xfId="2317"/>
    <cellStyle name="Normal 6 4 6" xfId="2318"/>
    <cellStyle name="Normal 6 4 7" xfId="2319"/>
    <cellStyle name="Normal 6 5" xfId="190"/>
    <cellStyle name="Normal 6 5 2" xfId="353"/>
    <cellStyle name="Normal 6 5 2 2" xfId="2320"/>
    <cellStyle name="Normal 6 5 2 3" xfId="2321"/>
    <cellStyle name="Normal 6 5 2 4" xfId="2322"/>
    <cellStyle name="Normal 6 5 3" xfId="498"/>
    <cellStyle name="Normal 6 5 3 2" xfId="2323"/>
    <cellStyle name="Normal 6 5 3 3" xfId="2324"/>
    <cellStyle name="Normal 6 5 3 4" xfId="2325"/>
    <cellStyle name="Normal 6 5 4" xfId="651"/>
    <cellStyle name="Normal 6 5 4 2" xfId="2326"/>
    <cellStyle name="Normal 6 5 4 3" xfId="2327"/>
    <cellStyle name="Normal 6 5 4 4" xfId="2328"/>
    <cellStyle name="Normal 6 5 5" xfId="2329"/>
    <cellStyle name="Normal 6 5 6" xfId="2330"/>
    <cellStyle name="Normal 6 5 7" xfId="2331"/>
    <cellStyle name="Normal 6 6" xfId="203"/>
    <cellStyle name="Normal 6 6 2" xfId="359"/>
    <cellStyle name="Normal 6 6 2 2" xfId="2332"/>
    <cellStyle name="Normal 6 6 2 3" xfId="2333"/>
    <cellStyle name="Normal 6 6 2 4" xfId="2334"/>
    <cellStyle name="Normal 6 6 3" xfId="504"/>
    <cellStyle name="Normal 6 6 3 2" xfId="2335"/>
    <cellStyle name="Normal 6 6 3 3" xfId="2336"/>
    <cellStyle name="Normal 6 6 3 4" xfId="2337"/>
    <cellStyle name="Normal 6 6 4" xfId="657"/>
    <cellStyle name="Normal 6 6 4 2" xfId="2338"/>
    <cellStyle name="Normal 6 6 4 3" xfId="2339"/>
    <cellStyle name="Normal 6 6 4 4" xfId="2340"/>
    <cellStyle name="Normal 6 6 5" xfId="2341"/>
    <cellStyle name="Normal 6 6 6" xfId="2342"/>
    <cellStyle name="Normal 6 6 7" xfId="2343"/>
    <cellStyle name="Normal 6 7" xfId="209"/>
    <cellStyle name="Normal 6 7 2" xfId="364"/>
    <cellStyle name="Normal 6 7 2 2" xfId="2344"/>
    <cellStyle name="Normal 6 7 2 3" xfId="2345"/>
    <cellStyle name="Normal 6 7 2 4" xfId="2346"/>
    <cellStyle name="Normal 6 7 3" xfId="509"/>
    <cellStyle name="Normal 6 7 3 2" xfId="2347"/>
    <cellStyle name="Normal 6 7 3 3" xfId="2348"/>
    <cellStyle name="Normal 6 7 3 4" xfId="2349"/>
    <cellStyle name="Normal 6 7 4" xfId="662"/>
    <cellStyle name="Normal 6 7 4 2" xfId="2350"/>
    <cellStyle name="Normal 6 7 4 3" xfId="2351"/>
    <cellStyle name="Normal 6 7 4 4" xfId="2352"/>
    <cellStyle name="Normal 6 7 5" xfId="2353"/>
    <cellStyle name="Normal 6 7 6" xfId="2354"/>
    <cellStyle name="Normal 6 7 7" xfId="2355"/>
    <cellStyle name="Normal 6 8" xfId="218"/>
    <cellStyle name="Normal 6 8 2" xfId="370"/>
    <cellStyle name="Normal 6 8 2 2" xfId="2356"/>
    <cellStyle name="Normal 6 8 2 3" xfId="2357"/>
    <cellStyle name="Normal 6 8 2 4" xfId="2358"/>
    <cellStyle name="Normal 6 8 3" xfId="515"/>
    <cellStyle name="Normal 6 8 3 2" xfId="2359"/>
    <cellStyle name="Normal 6 8 3 3" xfId="2360"/>
    <cellStyle name="Normal 6 8 3 4" xfId="2361"/>
    <cellStyle name="Normal 6 8 4" xfId="668"/>
    <cellStyle name="Normal 6 8 4 2" xfId="2362"/>
    <cellStyle name="Normal 6 8 4 3" xfId="2363"/>
    <cellStyle name="Normal 6 8 4 4" xfId="2364"/>
    <cellStyle name="Normal 6 8 5" xfId="2365"/>
    <cellStyle name="Normal 6 8 6" xfId="2366"/>
    <cellStyle name="Normal 6 8 7" xfId="2367"/>
    <cellStyle name="Normal 6 9" xfId="223"/>
    <cellStyle name="Normal 6 9 2" xfId="374"/>
    <cellStyle name="Normal 6 9 2 2" xfId="2368"/>
    <cellStyle name="Normal 6 9 2 3" xfId="2369"/>
    <cellStyle name="Normal 6 9 2 4" xfId="2370"/>
    <cellStyle name="Normal 6 9 3" xfId="519"/>
    <cellStyle name="Normal 6 9 3 2" xfId="2371"/>
    <cellStyle name="Normal 6 9 3 3" xfId="2372"/>
    <cellStyle name="Normal 6 9 3 4" xfId="2373"/>
    <cellStyle name="Normal 6 9 4" xfId="672"/>
    <cellStyle name="Normal 6 9 4 2" xfId="2374"/>
    <cellStyle name="Normal 6 9 4 3" xfId="2375"/>
    <cellStyle name="Normal 6 9 4 4" xfId="2376"/>
    <cellStyle name="Normal 6 9 5" xfId="2377"/>
    <cellStyle name="Normal 6 9 6" xfId="2378"/>
    <cellStyle name="Normal 6 9 7" xfId="2379"/>
    <cellStyle name="Normal 7" xfId="169"/>
    <cellStyle name="Normal 8" xfId="176"/>
    <cellStyle name="Normal 9" xfId="597"/>
    <cellStyle name="Note 2" xfId="78"/>
    <cellStyle name="Note 2 2" xfId="2380"/>
    <cellStyle name="Note 2 3" xfId="2381"/>
    <cellStyle name="Note 2 4" xfId="2382"/>
    <cellStyle name="Note 3" xfId="313"/>
    <cellStyle name="Note 3 2" xfId="2383"/>
    <cellStyle name="Note 3 3" xfId="2384"/>
    <cellStyle name="Note 3 4" xfId="2385"/>
    <cellStyle name="Note 4" xfId="452"/>
    <cellStyle name="Note 4 2" xfId="2386"/>
    <cellStyle name="Note 4 3" xfId="2387"/>
    <cellStyle name="Note 4 4" xfId="2388"/>
    <cellStyle name="Note 5" xfId="605"/>
    <cellStyle name="Note 5 2" xfId="2389"/>
    <cellStyle name="Note 5 3" xfId="2390"/>
    <cellStyle name="Note 5 4" xfId="2391"/>
    <cellStyle name="Output" xfId="47" builtinId="21" customBuiltin="1"/>
    <cellStyle name="Percent 2" xfId="35"/>
    <cellStyle name="Percent 2 2" xfId="159"/>
    <cellStyle name="Percent 2 2 2" xfId="2392"/>
    <cellStyle name="Percent 2 2 3" xfId="2393"/>
    <cellStyle name="Percent 2 2 4" xfId="2394"/>
    <cellStyle name="Percent 2 3" xfId="335"/>
    <cellStyle name="Percent 2 3 2" xfId="2395"/>
    <cellStyle name="Percent 2 3 3" xfId="2396"/>
    <cellStyle name="Percent 2 3 4" xfId="2397"/>
    <cellStyle name="Percent 2 4" xfId="480"/>
    <cellStyle name="Percent 2 4 2" xfId="2398"/>
    <cellStyle name="Percent 2 4 3" xfId="2399"/>
    <cellStyle name="Percent 2 4 4" xfId="2400"/>
    <cellStyle name="Percent 2 5" xfId="633"/>
    <cellStyle name="Percent 2 5 2" xfId="2401"/>
    <cellStyle name="Percent 2 5 3" xfId="2402"/>
    <cellStyle name="Percent 2 5 4" xfId="2403"/>
    <cellStyle name="Percent 2 6" xfId="2404"/>
    <cellStyle name="Percent 2 7" xfId="2405"/>
    <cellStyle name="Percent 2 8" xfId="2406"/>
    <cellStyle name="Percent 3" xfId="756"/>
    <cellStyle name="Percent 3 2" xfId="774"/>
    <cellStyle name="Percent 3 2 2" xfId="2407"/>
    <cellStyle name="Percent 3 2 3" xfId="2408"/>
    <cellStyle name="Percent 3 2 4" xfId="2409"/>
    <cellStyle name="TableStyleLight1" xfId="2"/>
    <cellStyle name="TableStyleLight1 10" xfId="202"/>
    <cellStyle name="TableStyleLight1 11" xfId="208"/>
    <cellStyle name="TableStyleLight1 12" xfId="217"/>
    <cellStyle name="TableStyleLight1 13" xfId="214"/>
    <cellStyle name="TableStyleLight1 14" xfId="231"/>
    <cellStyle name="TableStyleLight1 15" xfId="239"/>
    <cellStyle name="TableStyleLight1 16" xfId="237"/>
    <cellStyle name="TableStyleLight1 17" xfId="215"/>
    <cellStyle name="TableStyleLight1 18" xfId="253"/>
    <cellStyle name="TableStyleLight1 19" xfId="263"/>
    <cellStyle name="TableStyleLight1 2" xfId="80"/>
    <cellStyle name="TableStyleLight1 2 2" xfId="150"/>
    <cellStyle name="TableStyleLight1 2 2 2" xfId="783"/>
    <cellStyle name="TableStyleLight1 2 3" xfId="332"/>
    <cellStyle name="TableStyleLight1 2 4" xfId="471"/>
    <cellStyle name="TableStyleLight1 2 5" xfId="624"/>
    <cellStyle name="TableStyleLight1 20" xfId="271"/>
    <cellStyle name="TableStyleLight1 21" xfId="279"/>
    <cellStyle name="TableStyleLight1 22" xfId="286"/>
    <cellStyle name="TableStyleLight1 23" xfId="293"/>
    <cellStyle name="TableStyleLight1 24" xfId="299"/>
    <cellStyle name="TableStyleLight1 25" xfId="302"/>
    <cellStyle name="TableStyleLight1 26" xfId="312"/>
    <cellStyle name="TableStyleLight1 27" xfId="327"/>
    <cellStyle name="TableStyleLight1 27 2" xfId="443"/>
    <cellStyle name="TableStyleLight1 27 3" xfId="588"/>
    <cellStyle name="TableStyleLight1 27 4" xfId="740"/>
    <cellStyle name="TableStyleLight1 28" xfId="450"/>
    <cellStyle name="TableStyleLight1 29" xfId="451"/>
    <cellStyle name="TableStyleLight1 3" xfId="160"/>
    <cellStyle name="TableStyleLight1 30" xfId="466"/>
    <cellStyle name="TableStyleLight1 30 2" xfId="594"/>
    <cellStyle name="TableStyleLight1 30 3" xfId="746"/>
    <cellStyle name="TableStyleLight1 31" xfId="619"/>
    <cellStyle name="TableStyleLight1 31 2" xfId="755"/>
    <cellStyle name="TableStyleLight1 32" xfId="758"/>
    <cellStyle name="TableStyleLight1 33" xfId="760"/>
    <cellStyle name="TableStyleLight1 34" xfId="762"/>
    <cellStyle name="TableStyleLight1 35" xfId="764"/>
    <cellStyle name="TableStyleLight1 36" xfId="766"/>
    <cellStyle name="TableStyleLight1 37" xfId="768"/>
    <cellStyle name="TableStyleLight1 38" xfId="770"/>
    <cellStyle name="TableStyleLight1 39" xfId="779"/>
    <cellStyle name="TableStyleLight1 4" xfId="168"/>
    <cellStyle name="TableStyleLight1 40" xfId="782"/>
    <cellStyle name="TableStyleLight1 41" xfId="785"/>
    <cellStyle name="TableStyleLight1 5" xfId="163"/>
    <cellStyle name="TableStyleLight1 6" xfId="170"/>
    <cellStyle name="TableStyleLight1 7" xfId="172"/>
    <cellStyle name="TableStyleLight1 8" xfId="185"/>
    <cellStyle name="TableStyleLight1 9" xfId="189"/>
    <cellStyle name="Title" xfId="38" builtinId="15" customBuiltin="1"/>
    <cellStyle name="Total" xfId="53" builtinId="25" customBuiltin="1"/>
    <cellStyle name="Warning Text" xfId="51" builtinId="11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B8FF"/>
      <rgbColor rgb="FF800000"/>
      <rgbColor rgb="FF00AE00"/>
      <rgbColor rgb="FF280099"/>
      <rgbColor rgb="FF808019"/>
      <rgbColor rgb="FF800080"/>
      <rgbColor rgb="FF008080"/>
      <rgbColor rgb="FFCCCCCC"/>
      <rgbColor rgb="FF808080"/>
      <rgbColor rgb="FF9999FF"/>
      <rgbColor rgb="FF993366"/>
      <rgbColor rgb="FFE6E6E6"/>
      <rgbColor rgb="FFCCFFFF"/>
      <rgbColor rgb="FF660066"/>
      <rgbColor rgb="FFFF8080"/>
      <rgbColor rgb="FF0099FF"/>
      <rgbColor rgb="FFD9D9D9"/>
      <rgbColor rgb="FF000080"/>
      <rgbColor rgb="FFFF00FF"/>
      <rgbColor rgb="FFE6FF00"/>
      <rgbColor rgb="FF00FFFF"/>
      <rgbColor rgb="FF800080"/>
      <rgbColor rgb="FF7E0021"/>
      <rgbColor rgb="FF008080"/>
      <rgbColor rgb="FF0000FF"/>
      <rgbColor rgb="FF00D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66"/>
      <rgbColor rgb="FF94BD5E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2E3436"/>
      <rgbColor rgb="FFB84700"/>
      <rgbColor rgb="FF993366"/>
      <rgbColor rgb="FF4B1F6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954D4"/>
      <color rgb="FFE0E0E0"/>
      <color rgb="FFD16309"/>
      <color rgb="FF9679DD"/>
      <color rgb="FFF68B32"/>
      <color rgb="FF33CAFF"/>
      <color rgb="FF009BD2"/>
      <color rgb="FF6237CD"/>
      <color rgb="FFBD92DE"/>
      <color rgb="FF7D3D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J/MONTHLY%20REPORTS/2017/November%2017/FC%20Centres%20Grand%20Total%20-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Tot OH, IM &amp; FCC"/>
    </sheetNames>
    <sheetDataSet>
      <sheetData sheetId="0">
        <row r="3">
          <cell r="CB3">
            <v>4287077.0138515141</v>
          </cell>
        </row>
        <row r="4">
          <cell r="CB4">
            <v>3925849.7023053374</v>
          </cell>
        </row>
        <row r="5">
          <cell r="CB5">
            <v>4236910.5334348725</v>
          </cell>
        </row>
        <row r="6">
          <cell r="CB6">
            <v>3495029.0876862733</v>
          </cell>
        </row>
        <row r="7">
          <cell r="CB7">
            <v>3476089.6819239282</v>
          </cell>
        </row>
        <row r="8">
          <cell r="CB8">
            <v>2056391.1716152434</v>
          </cell>
        </row>
        <row r="9">
          <cell r="CB9">
            <v>3992934.1280589728</v>
          </cell>
        </row>
        <row r="10">
          <cell r="CB10">
            <v>3846233.4172211234</v>
          </cell>
        </row>
        <row r="11">
          <cell r="CB11">
            <v>4013329.2502951119</v>
          </cell>
        </row>
        <row r="12">
          <cell r="CB12">
            <v>4443022.2660315903</v>
          </cell>
        </row>
        <row r="13">
          <cell r="CB13">
            <v>2445102.9558344772</v>
          </cell>
        </row>
        <row r="14">
          <cell r="CB14">
            <v>2977236.357513845</v>
          </cell>
        </row>
        <row r="15">
          <cell r="CB15">
            <v>4210620.2323274203</v>
          </cell>
        </row>
        <row r="16">
          <cell r="CB16">
            <v>4290413.4854472037</v>
          </cell>
        </row>
        <row r="17">
          <cell r="CB17">
            <v>5332755.910010227</v>
          </cell>
        </row>
        <row r="18">
          <cell r="CB18">
            <v>3687402.6898361114</v>
          </cell>
        </row>
        <row r="19">
          <cell r="CB19">
            <v>3274451.2714628908</v>
          </cell>
        </row>
        <row r="20">
          <cell r="CB20">
            <v>8299571.2113242559</v>
          </cell>
        </row>
        <row r="21">
          <cell r="CB21">
            <v>5282310.8221577965</v>
          </cell>
        </row>
        <row r="22">
          <cell r="CB22">
            <v>7083678.1332982779</v>
          </cell>
        </row>
        <row r="23">
          <cell r="CB23">
            <v>6146688.9297877718</v>
          </cell>
        </row>
        <row r="24">
          <cell r="CB24">
            <v>15498213.695555763</v>
          </cell>
        </row>
        <row r="25">
          <cell r="CB25">
            <v>15971264.773455709</v>
          </cell>
        </row>
        <row r="26">
          <cell r="CB26">
            <v>3302733.3639069945</v>
          </cell>
        </row>
        <row r="27">
          <cell r="CB27">
            <v>2766760.7867331719</v>
          </cell>
        </row>
        <row r="28">
          <cell r="CB28">
            <v>4105810.1556338756</v>
          </cell>
        </row>
        <row r="29">
          <cell r="CB29">
            <v>3492792.3120864201</v>
          </cell>
        </row>
        <row r="30">
          <cell r="CB30">
            <v>2962215.1757541099</v>
          </cell>
        </row>
        <row r="31">
          <cell r="CB31">
            <v>7694400.3453166112</v>
          </cell>
        </row>
        <row r="32">
          <cell r="CB32">
            <v>13778913.100823183</v>
          </cell>
        </row>
        <row r="33">
          <cell r="CB33">
            <v>5446533.5995702362</v>
          </cell>
        </row>
        <row r="34">
          <cell r="CB34">
            <v>4518230.1665078066</v>
          </cell>
        </row>
        <row r="35">
          <cell r="CB35">
            <v>3197392.2911605034</v>
          </cell>
        </row>
        <row r="36">
          <cell r="CB36">
            <v>33215590.930208307</v>
          </cell>
        </row>
        <row r="37">
          <cell r="CB37">
            <v>8926128.72504027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workbookViewId="0">
      <selection sqref="A1:K24"/>
    </sheetView>
  </sheetViews>
  <sheetFormatPr defaultRowHeight="12.75"/>
  <cols>
    <col min="1" max="1" width="13.42578125" customWidth="1"/>
    <col min="2" max="2" width="11.7109375" customWidth="1"/>
    <col min="3" max="3" width="12.5703125" customWidth="1"/>
    <col min="4" max="4" width="8.85546875" customWidth="1"/>
    <col min="5" max="5" width="7" customWidth="1"/>
    <col min="6" max="7" width="9.5703125" customWidth="1"/>
    <col min="8" max="8" width="6.7109375" customWidth="1"/>
    <col min="9" max="9" width="7.7109375" customWidth="1"/>
    <col min="10" max="11" width="8.7109375" customWidth="1"/>
    <col min="13" max="13" width="16.7109375" customWidth="1"/>
    <col min="14" max="14" width="17.140625" customWidth="1"/>
    <col min="15" max="15" width="16.85546875" customWidth="1"/>
  </cols>
  <sheetData>
    <row r="1" spans="1:15" ht="40.5" customHeight="1">
      <c r="A1" s="52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ht="20.25" customHeight="1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5" ht="24">
      <c r="A3" s="35" t="s">
        <v>13</v>
      </c>
      <c r="B3" s="54" t="s">
        <v>8</v>
      </c>
      <c r="C3" s="55"/>
      <c r="D3" s="54" t="s">
        <v>10</v>
      </c>
      <c r="E3" s="55"/>
      <c r="F3" s="56" t="s">
        <v>50</v>
      </c>
      <c r="G3" s="57"/>
      <c r="H3" s="54" t="s">
        <v>11</v>
      </c>
      <c r="I3" s="55"/>
      <c r="J3" s="56" t="s">
        <v>12</v>
      </c>
      <c r="K3" s="57"/>
      <c r="M3" s="40"/>
    </row>
    <row r="4" spans="1:15" ht="24">
      <c r="A4" s="35" t="s">
        <v>13</v>
      </c>
      <c r="B4" s="16">
        <v>43083</v>
      </c>
      <c r="C4" s="16">
        <v>43114</v>
      </c>
      <c r="D4" s="16">
        <v>43448</v>
      </c>
      <c r="E4" s="16">
        <v>43114</v>
      </c>
      <c r="F4" s="16">
        <v>43083</v>
      </c>
      <c r="G4" s="16">
        <v>43114</v>
      </c>
      <c r="H4" s="16">
        <v>43083</v>
      </c>
      <c r="I4" s="16">
        <v>43114</v>
      </c>
      <c r="J4" s="16">
        <v>43083</v>
      </c>
      <c r="K4" s="16">
        <v>43114</v>
      </c>
    </row>
    <row r="5" spans="1:15" ht="20.25" customHeight="1">
      <c r="A5" s="17" t="s">
        <v>2</v>
      </c>
      <c r="B5" s="43">
        <v>32756527.294016711</v>
      </c>
      <c r="C5" s="43">
        <f>O8+O9+O10+O11+O14+O15+O16+O17</f>
        <v>34349990.22553663</v>
      </c>
      <c r="D5" s="44">
        <v>4659.5</v>
      </c>
      <c r="E5" s="44">
        <v>4428.5</v>
      </c>
      <c r="F5" s="41">
        <f>B5/D5</f>
        <v>7030.0520000035867</v>
      </c>
      <c r="G5" s="41">
        <f>C5/E5</f>
        <v>7756.5745118068489</v>
      </c>
      <c r="H5" s="42">
        <v>10171</v>
      </c>
      <c r="I5" s="42">
        <v>9292</v>
      </c>
      <c r="J5" s="41">
        <f>B5/H5</f>
        <v>3220.5807977599757</v>
      </c>
      <c r="K5" s="41">
        <f>C5/I5</f>
        <v>3696.7273165665765</v>
      </c>
    </row>
    <row r="6" spans="1:15" ht="20.25" customHeight="1">
      <c r="A6" s="17" t="s">
        <v>0</v>
      </c>
      <c r="B6" s="43">
        <v>39110322.501748525</v>
      </c>
      <c r="C6" s="43">
        <f>O22+O28+O29+O31+O32+O33+O34</f>
        <v>42424643.931498066</v>
      </c>
      <c r="D6" s="44">
        <v>5232.5</v>
      </c>
      <c r="E6" s="44">
        <v>5324</v>
      </c>
      <c r="F6" s="41">
        <f t="shared" ref="F6:F20" si="0">B6/D6</f>
        <v>7474.5002392257093</v>
      </c>
      <c r="G6" s="41">
        <f t="shared" ref="G6:G20" si="1">C6/E6</f>
        <v>7968.5657271784494</v>
      </c>
      <c r="H6" s="42">
        <v>8782</v>
      </c>
      <c r="I6" s="42">
        <v>8858</v>
      </c>
      <c r="J6" s="41">
        <f t="shared" ref="J6:J20" si="2">B6/H6</f>
        <v>4453.4641883111508</v>
      </c>
      <c r="K6" s="41">
        <f t="shared" ref="K6:K20" si="3">C6/I6</f>
        <v>4789.4156617180024</v>
      </c>
    </row>
    <row r="7" spans="1:15" ht="20.25" customHeight="1">
      <c r="A7" s="17" t="s">
        <v>49</v>
      </c>
      <c r="B7" s="43">
        <v>20792920.077830799</v>
      </c>
      <c r="C7" s="43">
        <f>+O25+O26+O27</f>
        <v>15654557.806445863</v>
      </c>
      <c r="D7" s="44">
        <v>1146.5</v>
      </c>
      <c r="E7" s="44">
        <v>1103</v>
      </c>
      <c r="F7" s="41">
        <f t="shared" si="0"/>
        <v>18135.996579006365</v>
      </c>
      <c r="G7" s="41">
        <f t="shared" si="1"/>
        <v>14192.708800041581</v>
      </c>
      <c r="H7" s="42">
        <v>3427</v>
      </c>
      <c r="I7" s="42">
        <v>3442</v>
      </c>
      <c r="J7" s="41">
        <f t="shared" si="2"/>
        <v>6067.3825730466297</v>
      </c>
      <c r="K7" s="41">
        <f t="shared" si="3"/>
        <v>4548.0993046036792</v>
      </c>
      <c r="N7" s="20" t="s">
        <v>61</v>
      </c>
      <c r="O7" s="20" t="s">
        <v>62</v>
      </c>
    </row>
    <row r="8" spans="1:15" ht="28.5" customHeight="1">
      <c r="A8" s="17" t="s">
        <v>46</v>
      </c>
      <c r="B8" s="43">
        <v>9607088.4446199816</v>
      </c>
      <c r="C8" s="43">
        <f>O20+O23</f>
        <v>11966743.372088559</v>
      </c>
      <c r="D8" s="44">
        <v>612.5</v>
      </c>
      <c r="E8" s="44">
        <v>628.5</v>
      </c>
      <c r="F8" s="41">
        <f t="shared" si="0"/>
        <v>15685.042358563236</v>
      </c>
      <c r="G8" s="41">
        <f t="shared" si="1"/>
        <v>19040.164474285695</v>
      </c>
      <c r="H8" s="42">
        <v>2344</v>
      </c>
      <c r="I8" s="42">
        <v>2430</v>
      </c>
      <c r="J8" s="41">
        <f t="shared" si="2"/>
        <v>4098.5872204010157</v>
      </c>
      <c r="K8" s="41">
        <f t="shared" si="3"/>
        <v>4924.5857498306823</v>
      </c>
      <c r="M8" s="26" t="str">
        <f ca="1">'Section-Per Pt &amp; Per day'!M8</f>
        <v>WD 01</v>
      </c>
      <c r="N8" s="38">
        <v>4209249.9952302296</v>
      </c>
      <c r="O8" s="38">
        <v>4341144.6256647697</v>
      </c>
    </row>
    <row r="9" spans="1:15" ht="20.25" customHeight="1">
      <c r="A9" s="17" t="s">
        <v>3</v>
      </c>
      <c r="B9" s="43">
        <v>6585119.6413974185</v>
      </c>
      <c r="C9" s="43">
        <f>O21+O24</f>
        <v>7726728.0752328467</v>
      </c>
      <c r="D9" s="44">
        <v>485.5</v>
      </c>
      <c r="E9" s="44">
        <v>734.5</v>
      </c>
      <c r="F9" s="41">
        <f t="shared" si="0"/>
        <v>13563.583195463272</v>
      </c>
      <c r="G9" s="41">
        <f t="shared" si="1"/>
        <v>10519.711470705033</v>
      </c>
      <c r="H9" s="42">
        <v>1044</v>
      </c>
      <c r="I9" s="42">
        <v>1669</v>
      </c>
      <c r="J9" s="41">
        <f t="shared" si="2"/>
        <v>6307.5858634074893</v>
      </c>
      <c r="K9" s="41">
        <f t="shared" si="3"/>
        <v>4629.5554674852283</v>
      </c>
      <c r="M9" s="26" t="str">
        <f ca="1">'Section-Per Pt &amp; Per day'!M9</f>
        <v>WD 02</v>
      </c>
      <c r="N9" s="38">
        <v>3937653.3514904864</v>
      </c>
      <c r="O9" s="38">
        <v>4148451.9352805531</v>
      </c>
    </row>
    <row r="10" spans="1:15" ht="20.25" customHeight="1">
      <c r="A10" s="17" t="s">
        <v>7</v>
      </c>
      <c r="B10" s="43">
        <v>2418834.3589654043</v>
      </c>
      <c r="C10" s="43">
        <f>O13</f>
        <v>1567595.959355142</v>
      </c>
      <c r="D10" s="44">
        <v>87.5</v>
      </c>
      <c r="E10" s="44">
        <v>129.5</v>
      </c>
      <c r="F10" s="41">
        <f t="shared" si="0"/>
        <v>27643.821245318908</v>
      </c>
      <c r="G10" s="41">
        <f t="shared" si="1"/>
        <v>12104.988103128509</v>
      </c>
      <c r="H10" s="42">
        <v>221</v>
      </c>
      <c r="I10" s="42">
        <v>226</v>
      </c>
      <c r="J10" s="41">
        <f t="shared" si="2"/>
        <v>10944.951850522191</v>
      </c>
      <c r="K10" s="41">
        <f t="shared" si="3"/>
        <v>6936.2653068811587</v>
      </c>
      <c r="M10" s="26" t="str">
        <f ca="1">'Section-Per Pt &amp; Per day'!M10</f>
        <v>WD 03</v>
      </c>
      <c r="N10" s="38">
        <v>4162954.3911729013</v>
      </c>
      <c r="O10" s="38">
        <v>4251630.7988838367</v>
      </c>
    </row>
    <row r="11" spans="1:15" ht="20.25" customHeight="1">
      <c r="A11" s="17" t="s">
        <v>5</v>
      </c>
      <c r="B11" s="43">
        <v>9832077.0665199962</v>
      </c>
      <c r="C11" s="43">
        <f>O12+O18+O19</f>
        <v>9433226.0185061693</v>
      </c>
      <c r="D11" s="44">
        <v>1213</v>
      </c>
      <c r="E11" s="44">
        <v>1039.5</v>
      </c>
      <c r="F11" s="41">
        <f t="shared" si="0"/>
        <v>8105.5870292827667</v>
      </c>
      <c r="G11" s="41">
        <f t="shared" si="1"/>
        <v>9074.7725045754396</v>
      </c>
      <c r="H11" s="42">
        <v>2547</v>
      </c>
      <c r="I11" s="42">
        <v>2099</v>
      </c>
      <c r="J11" s="41">
        <f t="shared" si="2"/>
        <v>3860.2579766470344</v>
      </c>
      <c r="K11" s="41">
        <f t="shared" si="3"/>
        <v>4494.1524623659689</v>
      </c>
      <c r="M11" s="26" t="str">
        <f ca="1">'Section-Per Pt &amp; Per day'!M11</f>
        <v>WD 04</v>
      </c>
      <c r="N11" s="38">
        <v>4125193.3677826314</v>
      </c>
      <c r="O11" s="38">
        <v>4783199.2082475955</v>
      </c>
    </row>
    <row r="12" spans="1:15" ht="20.25" customHeight="1">
      <c r="A12" s="17" t="s">
        <v>4</v>
      </c>
      <c r="B12" s="43">
        <v>11646089.617677284</v>
      </c>
      <c r="C12" s="43">
        <f>O30</f>
        <v>10975933.284523312</v>
      </c>
      <c r="D12" s="44">
        <v>344</v>
      </c>
      <c r="E12" s="44">
        <v>339</v>
      </c>
      <c r="F12" s="41">
        <f t="shared" si="0"/>
        <v>33854.911679294433</v>
      </c>
      <c r="G12" s="41">
        <f t="shared" si="1"/>
        <v>32377.384320127763</v>
      </c>
      <c r="H12" s="42">
        <v>869</v>
      </c>
      <c r="I12" s="42">
        <v>981</v>
      </c>
      <c r="J12" s="41">
        <f t="shared" si="2"/>
        <v>13401.714174542329</v>
      </c>
      <c r="K12" s="41">
        <f t="shared" si="3"/>
        <v>11188.515070869838</v>
      </c>
      <c r="M12" s="26" t="str">
        <f ca="1">'Section-Per Pt &amp; Per day'!M12</f>
        <v>WD 05</v>
      </c>
      <c r="N12" s="38">
        <v>3370063.0447535738</v>
      </c>
      <c r="O12" s="38">
        <v>3647955.0450337464</v>
      </c>
    </row>
    <row r="13" spans="1:15" ht="20.25" customHeight="1">
      <c r="A13" s="17" t="s">
        <v>6</v>
      </c>
      <c r="B13" s="43">
        <v>5245694.0019496474</v>
      </c>
      <c r="C13" s="43">
        <f>O38</f>
        <v>5120589.8682507984</v>
      </c>
      <c r="D13" s="44">
        <v>119.5</v>
      </c>
      <c r="E13" s="44">
        <v>109</v>
      </c>
      <c r="F13" s="41">
        <f t="shared" si="0"/>
        <v>43897.020936817134</v>
      </c>
      <c r="G13" s="41">
        <f t="shared" si="1"/>
        <v>46977.88869954861</v>
      </c>
      <c r="H13" s="42">
        <v>550</v>
      </c>
      <c r="I13" s="42">
        <v>549</v>
      </c>
      <c r="J13" s="41">
        <f t="shared" si="2"/>
        <v>9537.6254580902678</v>
      </c>
      <c r="K13" s="41">
        <f t="shared" si="3"/>
        <v>9327.1218000925292</v>
      </c>
      <c r="M13" s="26" t="str">
        <f ca="1">'Section-Per Pt &amp; Per day'!M13</f>
        <v>WD 06</v>
      </c>
      <c r="N13" s="38">
        <v>2418834.3589654043</v>
      </c>
      <c r="O13" s="38">
        <v>1567595.959355142</v>
      </c>
    </row>
    <row r="14" spans="1:15" ht="20.25" customHeight="1">
      <c r="A14" s="19" t="s">
        <v>47</v>
      </c>
      <c r="B14" s="43">
        <v>7309315.6719349828</v>
      </c>
      <c r="C14" s="43">
        <f>O36</f>
        <v>10497016.019168451</v>
      </c>
      <c r="D14" s="44">
        <v>444</v>
      </c>
      <c r="E14" s="44">
        <v>503</v>
      </c>
      <c r="F14" s="41">
        <f t="shared" si="0"/>
        <v>16462.422684538251</v>
      </c>
      <c r="G14" s="41">
        <f t="shared" si="1"/>
        <v>20868.819123595331</v>
      </c>
      <c r="H14" s="42">
        <v>654</v>
      </c>
      <c r="I14" s="42">
        <v>803</v>
      </c>
      <c r="J14" s="41">
        <f t="shared" si="2"/>
        <v>11176.323657392941</v>
      </c>
      <c r="K14" s="41">
        <f t="shared" si="3"/>
        <v>13072.249089873538</v>
      </c>
      <c r="M14" s="26" t="str">
        <f ca="1">'Section-Per Pt &amp; Per day'!M14</f>
        <v>WD 07</v>
      </c>
      <c r="N14" s="38">
        <v>4056190.8495869534</v>
      </c>
      <c r="O14" s="38">
        <v>4285889.3326224098</v>
      </c>
    </row>
    <row r="15" spans="1:15" ht="20.25" customHeight="1">
      <c r="A15" s="19" t="s">
        <v>48</v>
      </c>
      <c r="B15" s="43">
        <v>3160486.4383677398</v>
      </c>
      <c r="C15" s="43">
        <f>O35</f>
        <v>3007166.8149546981</v>
      </c>
      <c r="D15" s="44">
        <v>319</v>
      </c>
      <c r="E15" s="44">
        <v>318.5</v>
      </c>
      <c r="F15" s="41">
        <f t="shared" si="0"/>
        <v>9907.4809980179925</v>
      </c>
      <c r="G15" s="41">
        <f t="shared" si="1"/>
        <v>9441.6540500932442</v>
      </c>
      <c r="H15" s="42">
        <v>613</v>
      </c>
      <c r="I15" s="42">
        <v>597</v>
      </c>
      <c r="J15" s="41">
        <f t="shared" si="2"/>
        <v>5155.7690674840778</v>
      </c>
      <c r="K15" s="41">
        <f t="shared" si="3"/>
        <v>5037.1303433077019</v>
      </c>
      <c r="M15" s="26" t="str">
        <f ca="1">'Section-Per Pt &amp; Per day'!M15</f>
        <v>WD 08</v>
      </c>
      <c r="N15" s="38">
        <v>4065736.0844346243</v>
      </c>
      <c r="O15" s="38">
        <v>4172195.9129218445</v>
      </c>
    </row>
    <row r="16" spans="1:15" ht="27.75" customHeight="1">
      <c r="A16" s="17" t="s">
        <v>53</v>
      </c>
      <c r="B16" s="43">
        <v>14236608.127416668</v>
      </c>
      <c r="C16" s="43">
        <f>O37</f>
        <v>18267355.411383905</v>
      </c>
      <c r="D16" s="44">
        <v>168.5</v>
      </c>
      <c r="E16" s="44">
        <v>198.5</v>
      </c>
      <c r="F16" s="41">
        <f t="shared" si="0"/>
        <v>84490.255949060345</v>
      </c>
      <c r="G16" s="41">
        <f t="shared" si="1"/>
        <v>92026.979402437806</v>
      </c>
      <c r="H16" s="42">
        <v>617</v>
      </c>
      <c r="I16" s="42">
        <v>620</v>
      </c>
      <c r="J16" s="41">
        <f t="shared" si="2"/>
        <v>23073.91916923285</v>
      </c>
      <c r="K16" s="41">
        <f t="shared" si="3"/>
        <v>29463.476469974041</v>
      </c>
      <c r="M16" s="26" t="str">
        <f ca="1">'Section-Per Pt &amp; Per day'!M16</f>
        <v>WD 09</v>
      </c>
      <c r="N16" s="38">
        <v>3843468.2996976986</v>
      </c>
      <c r="O16" s="38">
        <v>4173905.3781716162</v>
      </c>
    </row>
    <row r="17" spans="1:15" ht="20.25" customHeight="1">
      <c r="A17" s="17" t="s">
        <v>25</v>
      </c>
      <c r="B17" s="43">
        <v>4825324.0071638115</v>
      </c>
      <c r="C17" s="43">
        <f t="shared" ref="C17:C20" si="4">O39</f>
        <v>10498625.808646237</v>
      </c>
      <c r="D17" s="44">
        <v>1829.5</v>
      </c>
      <c r="E17" s="44">
        <v>1782</v>
      </c>
      <c r="F17" s="41">
        <f t="shared" si="0"/>
        <v>2637.509706020121</v>
      </c>
      <c r="G17" s="41">
        <f t="shared" si="1"/>
        <v>5891.4847411033879</v>
      </c>
      <c r="H17" s="42">
        <v>136</v>
      </c>
      <c r="I17" s="42">
        <v>138</v>
      </c>
      <c r="J17" s="41">
        <f t="shared" si="2"/>
        <v>35480.32358208685</v>
      </c>
      <c r="K17" s="41">
        <f t="shared" si="3"/>
        <v>76076.998613378528</v>
      </c>
      <c r="M17" s="26" t="str">
        <f ca="1">'Section-Per Pt &amp; Per day'!M17</f>
        <v>WD 10</v>
      </c>
      <c r="N17" s="38">
        <v>4356080.9546211865</v>
      </c>
      <c r="O17" s="38">
        <v>4193573.0337439999</v>
      </c>
    </row>
    <row r="18" spans="1:15" ht="20.25" customHeight="1">
      <c r="A18" s="17" t="s">
        <v>26</v>
      </c>
      <c r="B18" s="43">
        <v>4309672.3981832908</v>
      </c>
      <c r="C18" s="43">
        <f t="shared" si="4"/>
        <v>4124857.6121810852</v>
      </c>
      <c r="D18" s="44">
        <v>744</v>
      </c>
      <c r="E18" s="44">
        <v>706.5</v>
      </c>
      <c r="F18" s="41">
        <f t="shared" si="0"/>
        <v>5792.5704276657134</v>
      </c>
      <c r="G18" s="41">
        <f t="shared" si="1"/>
        <v>5838.4396492301275</v>
      </c>
      <c r="H18" s="42">
        <v>744</v>
      </c>
      <c r="I18" s="42">
        <v>706.5</v>
      </c>
      <c r="J18" s="41">
        <f t="shared" si="2"/>
        <v>5792.5704276657134</v>
      </c>
      <c r="K18" s="41">
        <f t="shared" si="3"/>
        <v>5838.4396492301275</v>
      </c>
      <c r="M18" s="26" t="str">
        <f ca="1">'Section-Per Pt &amp; Per day'!M18</f>
        <v>WD 11</v>
      </c>
      <c r="N18" s="38">
        <v>2580895.566559088</v>
      </c>
      <c r="O18" s="38">
        <v>2662936.6563951224</v>
      </c>
    </row>
    <row r="19" spans="1:15" ht="20.25" customHeight="1">
      <c r="A19" s="17" t="s">
        <v>1</v>
      </c>
      <c r="B19" s="43">
        <v>38838062.022819467</v>
      </c>
      <c r="C19" s="43">
        <f t="shared" si="4"/>
        <v>35311315.810670711</v>
      </c>
      <c r="D19" s="44">
        <v>60245</v>
      </c>
      <c r="E19" s="44">
        <v>55879</v>
      </c>
      <c r="F19" s="41">
        <f t="shared" si="0"/>
        <v>644.66863678013885</v>
      </c>
      <c r="G19" s="41">
        <f t="shared" si="1"/>
        <v>631.92461945759067</v>
      </c>
      <c r="H19" s="42">
        <v>60245</v>
      </c>
      <c r="I19" s="42">
        <v>55879</v>
      </c>
      <c r="J19" s="41">
        <f t="shared" si="2"/>
        <v>644.66863678013885</v>
      </c>
      <c r="K19" s="41">
        <f t="shared" si="3"/>
        <v>631.92461945759067</v>
      </c>
      <c r="M19" s="26" t="str">
        <f ca="1">'Section-Per Pt &amp; Per day'!M19</f>
        <v>WD 12</v>
      </c>
      <c r="N19" s="38">
        <v>3881118.4552073344</v>
      </c>
      <c r="O19" s="38">
        <v>3122334.3170773005</v>
      </c>
    </row>
    <row r="20" spans="1:15" ht="20.25" customHeight="1">
      <c r="A20" s="18" t="s">
        <v>22</v>
      </c>
      <c r="B20" s="43">
        <v>9963315.3615882061</v>
      </c>
      <c r="C20" s="43">
        <f t="shared" si="4"/>
        <v>9353456.665695535</v>
      </c>
      <c r="D20" s="44">
        <v>26589</v>
      </c>
      <c r="E20" s="44">
        <v>28343</v>
      </c>
      <c r="F20" s="41">
        <f t="shared" si="0"/>
        <v>374.71568549355771</v>
      </c>
      <c r="G20" s="41">
        <f t="shared" si="1"/>
        <v>330.00940852046483</v>
      </c>
      <c r="H20" s="42">
        <v>26589</v>
      </c>
      <c r="I20" s="42">
        <v>28343</v>
      </c>
      <c r="J20" s="41">
        <f t="shared" si="2"/>
        <v>374.71568549355771</v>
      </c>
      <c r="K20" s="41">
        <f t="shared" si="3"/>
        <v>330.00940852046483</v>
      </c>
      <c r="M20" s="26" t="str">
        <f ca="1">'Section-Per Pt &amp; Per day'!M20</f>
        <v>WD 14</v>
      </c>
      <c r="N20" s="38">
        <v>4832257.4993163832</v>
      </c>
      <c r="O20" s="38">
        <v>6340668.3365587145</v>
      </c>
    </row>
    <row r="21" spans="1:15" ht="21.75" customHeight="1">
      <c r="A21" s="33" t="s">
        <v>9</v>
      </c>
      <c r="B21" s="21">
        <f>SUM(B5:B20)</f>
        <v>220637457.03219995</v>
      </c>
      <c r="C21" s="21">
        <f>SUM(C5:C20)</f>
        <v>230279802.684138</v>
      </c>
      <c r="D21" s="25">
        <f>SUM(D5:D20)</f>
        <v>104239.5</v>
      </c>
      <c r="E21" s="25">
        <f>SUM(E5:E20)</f>
        <v>101566</v>
      </c>
      <c r="F21" s="8"/>
      <c r="G21" s="12"/>
      <c r="H21" s="29">
        <f>SUM(H5:H20)</f>
        <v>119553</v>
      </c>
      <c r="I21" s="29">
        <f>SUM(I5:I20)</f>
        <v>116632.5</v>
      </c>
      <c r="J21" s="8"/>
      <c r="K21" s="12"/>
      <c r="M21" s="26" t="str">
        <f ca="1">'Section-Per Pt &amp; Per day'!M21</f>
        <v>WD 15</v>
      </c>
      <c r="N21" s="38">
        <v>3733247.087919978</v>
      </c>
      <c r="O21" s="38">
        <v>4435912.1000993913</v>
      </c>
    </row>
    <row r="22" spans="1:15" ht="15.75">
      <c r="M22" s="26" t="str">
        <f ca="1">'Section-Per Pt &amp; Per day'!M22</f>
        <v>WD 16(A/B)</v>
      </c>
      <c r="N22" s="38">
        <v>5087586.2196116829</v>
      </c>
      <c r="O22" s="38">
        <v>5735524.2328458205</v>
      </c>
    </row>
    <row r="23" spans="1:15" ht="15.75">
      <c r="A23" s="50" t="s">
        <v>63</v>
      </c>
      <c r="B23" t="s">
        <v>64</v>
      </c>
      <c r="M23" s="26" t="str">
        <f ca="1">'Section-Per Pt &amp; Per day'!M23</f>
        <v>WD 17</v>
      </c>
      <c r="N23" s="38">
        <v>4774830.9453035984</v>
      </c>
      <c r="O23" s="38">
        <v>5626075.0355298445</v>
      </c>
    </row>
    <row r="24" spans="1:15" ht="17.25" customHeight="1">
      <c r="M24" s="26" t="str">
        <f ca="1">'Section-Per Pt &amp; Per day'!M24</f>
        <v>WD 19</v>
      </c>
      <c r="N24" s="38">
        <v>2851872.553477441</v>
      </c>
      <c r="O24" s="38">
        <v>3290815.9751334554</v>
      </c>
    </row>
    <row r="25" spans="1:15" ht="17.25" customHeight="1">
      <c r="M25" s="26" t="str">
        <f ca="1">'Section-Per Pt &amp; Per day'!M25</f>
        <v>WD 20</v>
      </c>
      <c r="N25" s="38">
        <v>7955980.0998652866</v>
      </c>
      <c r="O25" s="38">
        <v>6216534.2817309881</v>
      </c>
    </row>
    <row r="26" spans="1:15" ht="17.25" customHeight="1">
      <c r="M26" s="26" t="str">
        <f ca="1">'Section-Per Pt &amp; Per day'!M26</f>
        <v>WD 21</v>
      </c>
      <c r="N26" s="38">
        <v>6221777.3546411637</v>
      </c>
      <c r="O26" s="38">
        <v>4695779.366725008</v>
      </c>
    </row>
    <row r="27" spans="1:15" ht="17.25" customHeight="1">
      <c r="M27" s="26" t="str">
        <f ca="1">'Section-Per Pt &amp; Per day'!M27</f>
        <v>WD 22</v>
      </c>
      <c r="N27" s="38">
        <v>6615162.6233243477</v>
      </c>
      <c r="O27" s="38">
        <v>4742244.157989867</v>
      </c>
    </row>
    <row r="28" spans="1:15" ht="17.25" customHeight="1">
      <c r="B28" s="36"/>
      <c r="C28" s="23"/>
      <c r="M28" s="26" t="str">
        <f ca="1">'Section-Per Pt &amp; Per day'!M28</f>
        <v>WD 23(A/B)</v>
      </c>
      <c r="N28" s="38">
        <v>6130108.2560093366</v>
      </c>
      <c r="O28" s="38">
        <v>7251236.8160072463</v>
      </c>
    </row>
    <row r="29" spans="1:15" ht="17.25" customHeight="1">
      <c r="M29" s="26" t="str">
        <f ca="1">'Section-Per Pt &amp; Per day'!M29</f>
        <v>WD 24(M/F)</v>
      </c>
      <c r="N29" s="38">
        <v>15063101.543609735</v>
      </c>
      <c r="O29" s="38">
        <v>15909057.189769562</v>
      </c>
    </row>
    <row r="30" spans="1:15" ht="17.25" customHeight="1">
      <c r="M30" s="26" t="str">
        <f ca="1">'Section-Per Pt &amp; Per day'!M30</f>
        <v>WD 26(M/F)</v>
      </c>
      <c r="N30" s="38">
        <v>11646089.617677284</v>
      </c>
      <c r="O30" s="38">
        <v>10975933.284523312</v>
      </c>
    </row>
    <row r="31" spans="1:15" ht="17.25" customHeight="1">
      <c r="M31" s="26" t="str">
        <f ca="1">'Section-Per Pt &amp; Per day'!M31</f>
        <v>WD 27</v>
      </c>
      <c r="N31" s="38">
        <v>3022949.9927029838</v>
      </c>
      <c r="O31" s="38">
        <v>2902779.0142822545</v>
      </c>
    </row>
    <row r="32" spans="1:15" ht="17.25" customHeight="1">
      <c r="M32" s="26" t="str">
        <f ca="1">'Section-Per Pt &amp; Per day'!M32</f>
        <v>WD 28</v>
      </c>
      <c r="N32" s="38">
        <v>3052770.8062361283</v>
      </c>
      <c r="O32" s="38">
        <v>3389878.2228599954</v>
      </c>
    </row>
    <row r="33" spans="13:15" ht="17.25" customHeight="1">
      <c r="M33" s="26" t="str">
        <f ca="1">'Section-Per Pt &amp; Per day'!M33</f>
        <v>WD 29</v>
      </c>
      <c r="N33" s="38">
        <v>3391397.9966484215</v>
      </c>
      <c r="O33" s="38">
        <v>3787498.7016186258</v>
      </c>
    </row>
    <row r="34" spans="13:15" ht="17.25" customHeight="1">
      <c r="M34" s="26" t="str">
        <f ca="1">'Section-Per Pt &amp; Per day'!M34</f>
        <v>WD 30</v>
      </c>
      <c r="N34" s="38">
        <v>3362407.6869302383</v>
      </c>
      <c r="O34" s="38">
        <v>3448669.7541145608</v>
      </c>
    </row>
    <row r="35" spans="13:15" ht="17.25" customHeight="1">
      <c r="M35" s="26" t="str">
        <f ca="1">'Section-Per Pt &amp; Per day'!M35</f>
        <v>WD 31</v>
      </c>
      <c r="N35" s="38">
        <v>3160486.4383677398</v>
      </c>
      <c r="O35" s="38">
        <v>3007166.8149546981</v>
      </c>
    </row>
    <row r="36" spans="13:15" ht="17.25" customHeight="1">
      <c r="M36" s="26" t="str">
        <f ca="1">'Section-Per Pt &amp; Per day'!M36</f>
        <v>CCU WD / CCU</v>
      </c>
      <c r="N36" s="38">
        <v>7309315.6719349828</v>
      </c>
      <c r="O36" s="38">
        <v>10497016.019168451</v>
      </c>
    </row>
    <row r="37" spans="13:15" ht="17.25" customHeight="1">
      <c r="M37" s="26" t="s">
        <v>52</v>
      </c>
      <c r="N37" s="38">
        <v>14236608.127416668</v>
      </c>
      <c r="O37" s="38">
        <v>18267355.411383905</v>
      </c>
    </row>
    <row r="38" spans="13:15" ht="17.25" customHeight="1">
      <c r="M38" s="26" t="str">
        <f ca="1">'Section-Per Pt &amp; Per day'!M38</f>
        <v>PBU/NN ICU</v>
      </c>
      <c r="N38" s="38">
        <v>5245694.0019496474</v>
      </c>
      <c r="O38" s="38">
        <v>5120589.8682507984</v>
      </c>
    </row>
    <row r="39" spans="13:15" ht="18.75" customHeight="1">
      <c r="M39" s="26" t="str">
        <f ca="1">'Section-Per Pt &amp; Per day'!M39</f>
        <v>EU</v>
      </c>
      <c r="N39" s="38">
        <v>4825324.0071638115</v>
      </c>
      <c r="O39" s="38">
        <v>10498625.808646237</v>
      </c>
    </row>
    <row r="40" spans="13:15" ht="15.75">
      <c r="M40" s="26" t="str">
        <f ca="1">'Section-Per Pt &amp; Per day'!M40</f>
        <v>DIALYSIS UNIT</v>
      </c>
      <c r="N40" s="38">
        <v>4309672.3981832908</v>
      </c>
      <c r="O40" s="38">
        <v>4124857.6121810852</v>
      </c>
    </row>
    <row r="41" spans="13:15" ht="15.75">
      <c r="M41" s="26" t="str">
        <f ca="1">'Section-Per Pt &amp; Per day'!M41</f>
        <v>CLINICS(ALL)</v>
      </c>
      <c r="N41" s="38">
        <v>38838062.022819467</v>
      </c>
      <c r="O41" s="38">
        <v>35311315.810670711</v>
      </c>
    </row>
    <row r="42" spans="13:15" ht="15.75">
      <c r="M42" s="26" t="str">
        <f ca="1">'Section-Per Pt &amp; Per day'!M42</f>
        <v>OPD</v>
      </c>
      <c r="N42" s="38">
        <v>9963315.3615882061</v>
      </c>
      <c r="O42" s="38">
        <v>9353456.665695535</v>
      </c>
    </row>
    <row r="43" spans="13:15" ht="21" customHeight="1">
      <c r="N43" s="37">
        <f>SUM(N8:N42)</f>
        <v>220637457.03219998</v>
      </c>
      <c r="O43" s="37">
        <f>SUM(O8:O42)</f>
        <v>230279802.684138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ageMargins left="0.36" right="0.14000000000000001" top="0.59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C20" sqref="C20"/>
    </sheetView>
  </sheetViews>
  <sheetFormatPr defaultRowHeight="15"/>
  <cols>
    <col min="1" max="1" width="14.42578125" style="2" customWidth="1"/>
    <col min="2" max="2" width="12.28515625" style="2" customWidth="1"/>
    <col min="3" max="3" width="12.140625" style="2" customWidth="1"/>
    <col min="4" max="4" width="7.85546875" style="2" bestFit="1" customWidth="1"/>
    <col min="5" max="5" width="7.85546875" style="2" customWidth="1"/>
    <col min="6" max="7" width="9.5703125" style="2" customWidth="1"/>
    <col min="8" max="8" width="7.140625" style="2" customWidth="1"/>
    <col min="9" max="9" width="6.7109375" style="2" customWidth="1"/>
    <col min="10" max="10" width="9.28515625" style="2" customWidth="1"/>
    <col min="11" max="11" width="8.7109375" style="2" customWidth="1"/>
    <col min="12" max="12" width="9.140625" style="2"/>
    <col min="13" max="13" width="13.42578125" style="2" customWidth="1"/>
    <col min="14" max="14" width="11.7109375" style="2" customWidth="1"/>
    <col min="15" max="15" width="18.85546875" style="2" customWidth="1"/>
    <col min="16" max="16" width="14.28515625" style="2" customWidth="1"/>
    <col min="17" max="16384" width="9.140625" style="2"/>
  </cols>
  <sheetData>
    <row r="1" spans="1:16" ht="45.75" customHeight="1">
      <c r="A1" s="51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"/>
      <c r="M1"/>
      <c r="N1"/>
    </row>
    <row r="2" spans="1:16" ht="20.25" customHeight="1">
      <c r="A2" s="60" t="s">
        <v>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5"/>
      <c r="M2"/>
      <c r="N2"/>
    </row>
    <row r="3" spans="1:16" ht="28.5" customHeight="1">
      <c r="A3" s="15" t="s">
        <v>28</v>
      </c>
      <c r="B3" s="58" t="s">
        <v>8</v>
      </c>
      <c r="C3" s="58"/>
      <c r="D3" s="58" t="s">
        <v>10</v>
      </c>
      <c r="E3" s="58"/>
      <c r="F3" s="59" t="s">
        <v>29</v>
      </c>
      <c r="G3" s="59"/>
      <c r="H3" s="58" t="s">
        <v>11</v>
      </c>
      <c r="I3" s="58"/>
      <c r="J3" s="59" t="s">
        <v>12</v>
      </c>
      <c r="K3" s="59"/>
      <c r="L3" s="10"/>
      <c r="M3"/>
      <c r="N3" s="13"/>
      <c r="O3" s="48"/>
      <c r="P3" s="3"/>
    </row>
    <row r="4" spans="1:16" ht="16.5">
      <c r="A4" s="15" t="s">
        <v>28</v>
      </c>
      <c r="B4" s="16">
        <v>43083</v>
      </c>
      <c r="C4" s="16">
        <v>43114</v>
      </c>
      <c r="D4" s="16">
        <v>43083</v>
      </c>
      <c r="E4" s="16">
        <v>43114</v>
      </c>
      <c r="F4" s="16">
        <v>43083</v>
      </c>
      <c r="G4" s="16">
        <v>43114</v>
      </c>
      <c r="H4" s="16">
        <v>43083</v>
      </c>
      <c r="I4" s="16">
        <v>43114</v>
      </c>
      <c r="J4" s="16">
        <v>43083</v>
      </c>
      <c r="K4" s="16">
        <v>43114</v>
      </c>
      <c r="L4" s="11"/>
      <c r="M4"/>
      <c r="N4" s="3"/>
      <c r="O4" s="49"/>
      <c r="P4" s="3"/>
    </row>
    <row r="5" spans="1:16" ht="17.25" customHeight="1">
      <c r="A5" s="31" t="s">
        <v>14</v>
      </c>
      <c r="B5" s="45">
        <v>4209249.9952302296</v>
      </c>
      <c r="C5" s="45">
        <v>4348092.2364505157</v>
      </c>
      <c r="D5" s="46">
        <v>600</v>
      </c>
      <c r="E5" s="46">
        <v>588</v>
      </c>
      <c r="F5" s="47">
        <f t="shared" ref="F5:G37" si="0">B5/D5</f>
        <v>7015.4166587170494</v>
      </c>
      <c r="G5" s="47">
        <f t="shared" si="0"/>
        <v>7394.7146878410131</v>
      </c>
      <c r="H5" s="46">
        <v>1186</v>
      </c>
      <c r="I5" s="46">
        <v>1149</v>
      </c>
      <c r="J5" s="27">
        <f t="shared" ref="J5:K37" si="1">B5/H5</f>
        <v>3549.114667141846</v>
      </c>
      <c r="K5" s="27">
        <v>1149</v>
      </c>
      <c r="N5" s="3"/>
      <c r="O5" s="49"/>
      <c r="P5" s="3"/>
    </row>
    <row r="6" spans="1:16" ht="17.25" customHeight="1">
      <c r="A6" s="31" t="s">
        <v>15</v>
      </c>
      <c r="B6" s="45">
        <v>3937653.3514904864</v>
      </c>
      <c r="C6" s="45">
        <v>4158439.1280531632</v>
      </c>
      <c r="D6" s="46">
        <v>600.5</v>
      </c>
      <c r="E6" s="46">
        <v>537</v>
      </c>
      <c r="F6" s="47">
        <f t="shared" si="0"/>
        <v>6557.2911765037243</v>
      </c>
      <c r="G6" s="47">
        <f t="shared" si="0"/>
        <v>7743.8345028922968</v>
      </c>
      <c r="H6" s="46">
        <v>1175</v>
      </c>
      <c r="I6" s="46">
        <v>1105</v>
      </c>
      <c r="J6" s="27">
        <f t="shared" si="1"/>
        <v>3351.1943416940312</v>
      </c>
      <c r="K6" s="27">
        <f t="shared" si="1"/>
        <v>3763.2933285548988</v>
      </c>
      <c r="N6" s="3"/>
      <c r="O6" s="49"/>
      <c r="P6" s="3"/>
    </row>
    <row r="7" spans="1:16" ht="17.25" customHeight="1">
      <c r="A7" s="31" t="s">
        <v>16</v>
      </c>
      <c r="B7" s="45">
        <v>4162954.3911729013</v>
      </c>
      <c r="C7" s="45">
        <v>4165033.5765770092</v>
      </c>
      <c r="D7" s="46">
        <v>637</v>
      </c>
      <c r="E7" s="46">
        <v>577</v>
      </c>
      <c r="F7" s="47">
        <f t="shared" si="0"/>
        <v>6535.2502216215089</v>
      </c>
      <c r="G7" s="47">
        <f t="shared" si="0"/>
        <v>7218.4290755234124</v>
      </c>
      <c r="H7" s="46">
        <v>1350</v>
      </c>
      <c r="I7" s="46">
        <v>1001</v>
      </c>
      <c r="J7" s="27">
        <f t="shared" si="1"/>
        <v>3083.6699193873342</v>
      </c>
      <c r="K7" s="27">
        <f t="shared" si="1"/>
        <v>4160.8727038731358</v>
      </c>
      <c r="M7" s="39"/>
      <c r="N7" s="3"/>
      <c r="O7" s="49"/>
      <c r="P7" s="3"/>
    </row>
    <row r="8" spans="1:16" ht="17.25" customHeight="1">
      <c r="A8" s="31" t="s">
        <v>17</v>
      </c>
      <c r="B8" s="45">
        <v>4125193.3677826314</v>
      </c>
      <c r="C8" s="45">
        <v>4736513.8867808646</v>
      </c>
      <c r="D8" s="46">
        <v>562</v>
      </c>
      <c r="E8" s="46">
        <v>575</v>
      </c>
      <c r="F8" s="47">
        <f t="shared" si="0"/>
        <v>7340.2017220331518</v>
      </c>
      <c r="G8" s="47">
        <f t="shared" si="0"/>
        <v>8237.4154552710679</v>
      </c>
      <c r="H8" s="46">
        <v>1214</v>
      </c>
      <c r="I8" s="46">
        <v>1007</v>
      </c>
      <c r="J8" s="27">
        <f t="shared" si="1"/>
        <v>3398.0176011389058</v>
      </c>
      <c r="K8" s="27">
        <f t="shared" si="1"/>
        <v>4703.5887654229045</v>
      </c>
      <c r="M8" s="39"/>
      <c r="N8" s="3"/>
      <c r="O8" s="49"/>
      <c r="P8" s="3"/>
    </row>
    <row r="9" spans="1:16" ht="17.25" customHeight="1">
      <c r="A9" s="31" t="s">
        <v>18</v>
      </c>
      <c r="B9" s="45">
        <v>3370063.0447535738</v>
      </c>
      <c r="C9" s="45">
        <v>3607846.5885247746</v>
      </c>
      <c r="D9" s="46">
        <v>393</v>
      </c>
      <c r="E9" s="46">
        <v>368.5</v>
      </c>
      <c r="F9" s="47">
        <f t="shared" si="0"/>
        <v>8575.2240324518425</v>
      </c>
      <c r="G9" s="47">
        <f t="shared" si="0"/>
        <v>9790.6284627537989</v>
      </c>
      <c r="H9" s="46">
        <v>750</v>
      </c>
      <c r="I9" s="46">
        <v>652</v>
      </c>
      <c r="J9" s="27">
        <f t="shared" si="1"/>
        <v>4493.4173930047655</v>
      </c>
      <c r="K9" s="27">
        <f t="shared" si="1"/>
        <v>5533.507037614685</v>
      </c>
      <c r="M9" s="39"/>
      <c r="N9" s="3"/>
      <c r="O9" s="49"/>
      <c r="P9" s="3"/>
    </row>
    <row r="10" spans="1:16" ht="17.25" customHeight="1">
      <c r="A10" s="31" t="s">
        <v>30</v>
      </c>
      <c r="B10" s="45">
        <v>2418834.3589654043</v>
      </c>
      <c r="C10" s="45">
        <v>1567595.959355142</v>
      </c>
      <c r="D10" s="46">
        <v>87.5</v>
      </c>
      <c r="E10" s="46">
        <v>129.5</v>
      </c>
      <c r="F10" s="47">
        <f t="shared" si="0"/>
        <v>27643.821245318908</v>
      </c>
      <c r="G10" s="47">
        <f t="shared" si="0"/>
        <v>12104.988103128509</v>
      </c>
      <c r="H10" s="46">
        <v>221</v>
      </c>
      <c r="I10" s="46">
        <v>226</v>
      </c>
      <c r="J10" s="27">
        <f t="shared" si="1"/>
        <v>10944.951850522191</v>
      </c>
      <c r="K10" s="27">
        <f t="shared" si="1"/>
        <v>6936.2653068811587</v>
      </c>
      <c r="N10" s="3"/>
      <c r="O10" s="49"/>
      <c r="P10" s="3"/>
    </row>
    <row r="11" spans="1:16" ht="17.25" customHeight="1">
      <c r="A11" s="31" t="s">
        <v>19</v>
      </c>
      <c r="B11" s="45">
        <v>4056190.8495869534</v>
      </c>
      <c r="C11" s="45">
        <v>4324605.853495609</v>
      </c>
      <c r="D11" s="46">
        <v>535.5</v>
      </c>
      <c r="E11" s="46">
        <v>555.5</v>
      </c>
      <c r="F11" s="47">
        <f t="shared" si="0"/>
        <v>7574.586086997112</v>
      </c>
      <c r="G11" s="47">
        <f t="shared" si="0"/>
        <v>7785.0690431964158</v>
      </c>
      <c r="H11" s="46">
        <v>1334</v>
      </c>
      <c r="I11" s="46">
        <v>1472</v>
      </c>
      <c r="J11" s="27">
        <f t="shared" si="1"/>
        <v>3040.6228257773264</v>
      </c>
      <c r="K11" s="27">
        <f t="shared" si="1"/>
        <v>2937.911585255169</v>
      </c>
      <c r="M11" s="39"/>
      <c r="N11" s="3"/>
      <c r="O11" s="49"/>
      <c r="P11" s="3"/>
    </row>
    <row r="12" spans="1:16" ht="17.25" customHeight="1">
      <c r="A12" s="31" t="s">
        <v>31</v>
      </c>
      <c r="B12" s="45">
        <v>4065736.0844346243</v>
      </c>
      <c r="C12" s="45">
        <v>4176987.4487235812</v>
      </c>
      <c r="D12" s="46">
        <v>513.5</v>
      </c>
      <c r="E12" s="46">
        <v>516</v>
      </c>
      <c r="F12" s="47">
        <f t="shared" si="0"/>
        <v>7917.6944195416245</v>
      </c>
      <c r="G12" s="47">
        <f t="shared" si="0"/>
        <v>8094.9369161309714</v>
      </c>
      <c r="H12" s="46">
        <v>1023</v>
      </c>
      <c r="I12" s="46">
        <v>920</v>
      </c>
      <c r="J12" s="27">
        <f t="shared" si="1"/>
        <v>3974.3265732498771</v>
      </c>
      <c r="K12" s="27">
        <f t="shared" si="1"/>
        <v>4540.2037486125882</v>
      </c>
      <c r="N12" s="3"/>
      <c r="O12" s="49"/>
      <c r="P12" s="3"/>
    </row>
    <row r="13" spans="1:16" ht="17.25" customHeight="1">
      <c r="A13" s="31" t="s">
        <v>32</v>
      </c>
      <c r="B13" s="45">
        <v>3843468.2996976986</v>
      </c>
      <c r="C13" s="45">
        <v>4190728.1919735102</v>
      </c>
      <c r="D13" s="46">
        <v>595</v>
      </c>
      <c r="E13" s="46">
        <v>522.5</v>
      </c>
      <c r="F13" s="47">
        <f t="shared" si="0"/>
        <v>6459.6105877272248</v>
      </c>
      <c r="G13" s="47">
        <f t="shared" si="0"/>
        <v>8020.5324248296847</v>
      </c>
      <c r="H13" s="46">
        <v>1523</v>
      </c>
      <c r="I13" s="46">
        <v>1320</v>
      </c>
      <c r="J13" s="27">
        <f t="shared" si="1"/>
        <v>2523.6167430713713</v>
      </c>
      <c r="K13" s="27">
        <f t="shared" si="1"/>
        <v>3174.794084828417</v>
      </c>
      <c r="M13" s="39"/>
      <c r="N13" s="3"/>
      <c r="O13" s="49"/>
      <c r="P13" s="3"/>
    </row>
    <row r="14" spans="1:16" ht="17.25" customHeight="1">
      <c r="A14" s="31" t="s">
        <v>20</v>
      </c>
      <c r="B14" s="45">
        <v>4356080.9546211865</v>
      </c>
      <c r="C14" s="45">
        <v>4249589.903482371</v>
      </c>
      <c r="D14" s="46">
        <v>616</v>
      </c>
      <c r="E14" s="46">
        <v>557.5</v>
      </c>
      <c r="F14" s="47">
        <f t="shared" si="0"/>
        <v>7071.55999126816</v>
      </c>
      <c r="G14" s="47">
        <f t="shared" si="0"/>
        <v>7622.5827865154633</v>
      </c>
      <c r="H14" s="46">
        <v>1366</v>
      </c>
      <c r="I14" s="46">
        <v>1318</v>
      </c>
      <c r="J14" s="27">
        <f t="shared" si="1"/>
        <v>3188.9318847885697</v>
      </c>
      <c r="K14" s="27">
        <f t="shared" si="1"/>
        <v>3224.2715504418597</v>
      </c>
      <c r="M14" s="39"/>
      <c r="N14" s="3"/>
      <c r="O14" s="49"/>
      <c r="P14" s="3"/>
    </row>
    <row r="15" spans="1:16" ht="17.25" customHeight="1">
      <c r="A15" s="31" t="s">
        <v>21</v>
      </c>
      <c r="B15" s="45">
        <v>2580895.566559088</v>
      </c>
      <c r="C15" s="45">
        <v>2687762.1351370877</v>
      </c>
      <c r="D15" s="46">
        <v>371.5</v>
      </c>
      <c r="E15" s="46">
        <v>347</v>
      </c>
      <c r="F15" s="47">
        <f t="shared" si="0"/>
        <v>6947.2289813165216</v>
      </c>
      <c r="G15" s="47">
        <f t="shared" si="0"/>
        <v>7745.7122050060161</v>
      </c>
      <c r="H15" s="46">
        <v>784</v>
      </c>
      <c r="I15" s="46">
        <v>763</v>
      </c>
      <c r="J15" s="27">
        <f t="shared" si="1"/>
        <v>3291.9586308151634</v>
      </c>
      <c r="K15" s="27">
        <f t="shared" si="1"/>
        <v>3522.6240303238369</v>
      </c>
      <c r="M15" s="39"/>
      <c r="N15" s="3"/>
      <c r="O15" s="49"/>
      <c r="P15" s="3"/>
    </row>
    <row r="16" spans="1:16" ht="17.25" customHeight="1">
      <c r="A16" s="31" t="s">
        <v>33</v>
      </c>
      <c r="B16" s="45">
        <v>3881118.4552073344</v>
      </c>
      <c r="C16" s="45">
        <v>3137617.2948443075</v>
      </c>
      <c r="D16" s="46">
        <v>448.5</v>
      </c>
      <c r="E16" s="46">
        <v>324</v>
      </c>
      <c r="F16" s="47">
        <f t="shared" si="0"/>
        <v>8653.5528544199205</v>
      </c>
      <c r="G16" s="47">
        <f t="shared" si="0"/>
        <v>9684.0039964330481</v>
      </c>
      <c r="H16" s="46">
        <v>1013</v>
      </c>
      <c r="I16" s="46">
        <v>684</v>
      </c>
      <c r="J16" s="27">
        <f t="shared" si="1"/>
        <v>3831.311406917408</v>
      </c>
      <c r="K16" s="27">
        <f t="shared" si="1"/>
        <v>4587.159787784075</v>
      </c>
      <c r="M16" s="39"/>
      <c r="N16" s="3"/>
      <c r="O16" s="49"/>
      <c r="P16" s="3"/>
    </row>
    <row r="17" spans="1:16" ht="17.25" customHeight="1">
      <c r="A17" s="31" t="s">
        <v>34</v>
      </c>
      <c r="B17" s="45">
        <v>9607088.4446199816</v>
      </c>
      <c r="C17" s="45">
        <v>11966743.372088559</v>
      </c>
      <c r="D17" s="46">
        <v>612.5</v>
      </c>
      <c r="E17" s="46">
        <v>628.5</v>
      </c>
      <c r="F17" s="47">
        <f t="shared" si="0"/>
        <v>15685.042358563236</v>
      </c>
      <c r="G17" s="47">
        <f t="shared" si="0"/>
        <v>19040.164474285695</v>
      </c>
      <c r="H17" s="46">
        <v>2344</v>
      </c>
      <c r="I17" s="46">
        <v>2430</v>
      </c>
      <c r="J17" s="27">
        <f t="shared" si="1"/>
        <v>4098.5872204010157</v>
      </c>
      <c r="K17" s="27">
        <f t="shared" si="1"/>
        <v>4924.5857498306823</v>
      </c>
      <c r="M17" s="24"/>
      <c r="N17" s="3"/>
      <c r="O17" s="49"/>
      <c r="P17" s="3"/>
    </row>
    <row r="18" spans="1:16" ht="17.25" customHeight="1">
      <c r="A18" s="31" t="s">
        <v>35</v>
      </c>
      <c r="B18" s="45">
        <v>6585119.6413974185</v>
      </c>
      <c r="C18" s="45">
        <v>7726728.0752328467</v>
      </c>
      <c r="D18" s="46">
        <v>485.5</v>
      </c>
      <c r="E18" s="46">
        <v>734.5</v>
      </c>
      <c r="F18" s="47">
        <f t="shared" si="0"/>
        <v>13563.583195463272</v>
      </c>
      <c r="G18" s="47">
        <f t="shared" si="0"/>
        <v>10519.711470705033</v>
      </c>
      <c r="H18" s="46">
        <v>1044</v>
      </c>
      <c r="I18" s="46">
        <v>1669</v>
      </c>
      <c r="J18" s="27">
        <f t="shared" si="1"/>
        <v>6307.5858634074893</v>
      </c>
      <c r="K18" s="27">
        <f t="shared" si="1"/>
        <v>4629.5554674852283</v>
      </c>
      <c r="M18" s="24"/>
      <c r="N18" s="3"/>
      <c r="O18" s="49"/>
      <c r="P18" s="3"/>
    </row>
    <row r="19" spans="1:16" ht="17.25" customHeight="1">
      <c r="A19" s="31" t="s">
        <v>36</v>
      </c>
      <c r="B19" s="45">
        <v>5087586.2196116829</v>
      </c>
      <c r="C19" s="45">
        <v>5894712.4192844629</v>
      </c>
      <c r="D19" s="46">
        <v>432</v>
      </c>
      <c r="E19" s="46">
        <v>463.5</v>
      </c>
      <c r="F19" s="47">
        <f t="shared" si="0"/>
        <v>11776.819952804821</v>
      </c>
      <c r="G19" s="47">
        <f t="shared" si="0"/>
        <v>12717.826147323545</v>
      </c>
      <c r="H19" s="46">
        <v>1295</v>
      </c>
      <c r="I19" s="46">
        <v>1387</v>
      </c>
      <c r="J19" s="27">
        <f t="shared" si="1"/>
        <v>3928.6380074221488</v>
      </c>
      <c r="K19" s="27">
        <f t="shared" si="1"/>
        <v>4249.9729050356618</v>
      </c>
      <c r="N19" s="3"/>
      <c r="O19" s="49"/>
      <c r="P19" s="3"/>
    </row>
    <row r="20" spans="1:16" ht="17.25" customHeight="1">
      <c r="A20" s="31" t="s">
        <v>23</v>
      </c>
      <c r="B20" s="45">
        <v>7955980.0998652866</v>
      </c>
      <c r="C20" s="45">
        <v>6324547.5953003224</v>
      </c>
      <c r="D20" s="46">
        <v>490.5</v>
      </c>
      <c r="E20" s="46">
        <v>491.5</v>
      </c>
      <c r="F20" s="47">
        <f t="shared" si="0"/>
        <v>16220.142915117811</v>
      </c>
      <c r="G20" s="47">
        <f t="shared" si="0"/>
        <v>12867.848617091195</v>
      </c>
      <c r="H20" s="46">
        <v>1565</v>
      </c>
      <c r="I20" s="46">
        <v>1612</v>
      </c>
      <c r="J20" s="27">
        <f t="shared" si="1"/>
        <v>5083.693354546509</v>
      </c>
      <c r="K20" s="27">
        <f t="shared" si="1"/>
        <v>3923.4166223947409</v>
      </c>
      <c r="L20" s="3"/>
      <c r="N20" s="3"/>
      <c r="O20" s="49"/>
      <c r="P20" s="3"/>
    </row>
    <row r="21" spans="1:16" ht="17.25" customHeight="1">
      <c r="A21" s="31" t="s">
        <v>37</v>
      </c>
      <c r="B21" s="45">
        <v>6221777.3546411637</v>
      </c>
      <c r="C21" s="45">
        <v>4603661.8454317357</v>
      </c>
      <c r="D21" s="46">
        <v>312.5</v>
      </c>
      <c r="E21" s="46">
        <v>300.5</v>
      </c>
      <c r="F21" s="47">
        <f t="shared" si="0"/>
        <v>19909.687534851724</v>
      </c>
      <c r="G21" s="47">
        <f t="shared" si="0"/>
        <v>15320.006141203779</v>
      </c>
      <c r="H21" s="46">
        <v>921</v>
      </c>
      <c r="I21" s="46">
        <v>914</v>
      </c>
      <c r="J21" s="27">
        <f t="shared" si="1"/>
        <v>6755.4585826722732</v>
      </c>
      <c r="K21" s="27">
        <f t="shared" si="1"/>
        <v>5036.8291525511331</v>
      </c>
      <c r="L21" s="14"/>
      <c r="M21" s="24"/>
      <c r="N21" s="3"/>
      <c r="O21" s="49"/>
      <c r="P21" s="3"/>
    </row>
    <row r="22" spans="1:16" ht="17.25" customHeight="1">
      <c r="A22" s="31" t="s">
        <v>24</v>
      </c>
      <c r="B22" s="45">
        <v>6615162.6233243477</v>
      </c>
      <c r="C22" s="45">
        <v>4726348.365713804</v>
      </c>
      <c r="D22" s="46">
        <v>343.5</v>
      </c>
      <c r="E22" s="46">
        <v>311</v>
      </c>
      <c r="F22" s="47">
        <f t="shared" si="0"/>
        <v>19258.115351744826</v>
      </c>
      <c r="G22" s="47">
        <f t="shared" si="0"/>
        <v>15197.261626089403</v>
      </c>
      <c r="H22" s="46">
        <v>941</v>
      </c>
      <c r="I22" s="46">
        <v>916</v>
      </c>
      <c r="J22" s="27">
        <f t="shared" si="1"/>
        <v>7029.928398856905</v>
      </c>
      <c r="K22" s="27">
        <f t="shared" si="1"/>
        <v>5159.7689582028424</v>
      </c>
      <c r="N22" s="3"/>
      <c r="O22" s="49"/>
      <c r="P22" s="3"/>
    </row>
    <row r="23" spans="1:16" ht="17.25" customHeight="1">
      <c r="A23" s="31" t="s">
        <v>38</v>
      </c>
      <c r="B23" s="45">
        <v>6130108.2560093366</v>
      </c>
      <c r="C23" s="45">
        <v>7418608.5235966584</v>
      </c>
      <c r="D23" s="46">
        <v>564</v>
      </c>
      <c r="E23" s="46">
        <v>517.5</v>
      </c>
      <c r="F23" s="47">
        <f t="shared" si="0"/>
        <v>10868.986269520101</v>
      </c>
      <c r="G23" s="47">
        <f t="shared" si="0"/>
        <v>14335.475407916249</v>
      </c>
      <c r="H23" s="46">
        <v>1837</v>
      </c>
      <c r="I23" s="46">
        <v>1710</v>
      </c>
      <c r="J23" s="27">
        <f t="shared" si="1"/>
        <v>3337.02136962947</v>
      </c>
      <c r="K23" s="27">
        <f t="shared" si="1"/>
        <v>4338.3675576588648</v>
      </c>
      <c r="M23" s="39"/>
      <c r="N23" s="3"/>
      <c r="O23" s="49"/>
      <c r="P23" s="3"/>
    </row>
    <row r="24" spans="1:16" ht="17.25" customHeight="1">
      <c r="A24" s="31" t="s">
        <v>51</v>
      </c>
      <c r="B24" s="45">
        <v>15063101.543609735</v>
      </c>
      <c r="C24" s="45">
        <v>15214983.280212991</v>
      </c>
      <c r="D24" s="46">
        <v>3013</v>
      </c>
      <c r="E24" s="46">
        <v>3050</v>
      </c>
      <c r="F24" s="47">
        <f t="shared" si="0"/>
        <v>4999.369911586371</v>
      </c>
      <c r="G24" s="47">
        <f t="shared" si="0"/>
        <v>4988.5191082665542</v>
      </c>
      <c r="H24" s="46">
        <v>2052</v>
      </c>
      <c r="I24" s="46">
        <v>2152</v>
      </c>
      <c r="J24" s="27">
        <f t="shared" si="1"/>
        <v>7340.6927600437302</v>
      </c>
      <c r="K24" s="27">
        <f t="shared" si="1"/>
        <v>7070.1595168275981</v>
      </c>
      <c r="M24" s="39"/>
      <c r="N24" s="3"/>
      <c r="O24" s="49"/>
      <c r="P24" s="3"/>
    </row>
    <row r="25" spans="1:16" ht="17.25" customHeight="1">
      <c r="A25" s="31" t="s">
        <v>45</v>
      </c>
      <c r="B25" s="45">
        <v>11646089.617677284</v>
      </c>
      <c r="C25" s="45">
        <v>10975933.284523312</v>
      </c>
      <c r="D25" s="46">
        <v>344</v>
      </c>
      <c r="E25" s="46">
        <v>339</v>
      </c>
      <c r="F25" s="47">
        <f t="shared" si="0"/>
        <v>33854.911679294433</v>
      </c>
      <c r="G25" s="47">
        <f t="shared" si="0"/>
        <v>32377.384320127763</v>
      </c>
      <c r="H25" s="46">
        <v>869</v>
      </c>
      <c r="I25" s="46">
        <v>981</v>
      </c>
      <c r="J25" s="27">
        <f t="shared" si="1"/>
        <v>13401.714174542329</v>
      </c>
      <c r="K25" s="27">
        <f t="shared" si="1"/>
        <v>11188.515070869838</v>
      </c>
      <c r="N25" s="3"/>
      <c r="O25" s="49"/>
      <c r="P25" s="3"/>
    </row>
    <row r="26" spans="1:16" ht="17.25" customHeight="1">
      <c r="A26" s="31" t="s">
        <v>39</v>
      </c>
      <c r="B26" s="45">
        <v>3022949.9927029838</v>
      </c>
      <c r="C26" s="45">
        <v>3005776.5035744142</v>
      </c>
      <c r="D26" s="46">
        <v>335</v>
      </c>
      <c r="E26" s="46">
        <v>345.5</v>
      </c>
      <c r="F26" s="47">
        <f t="shared" si="0"/>
        <v>9023.7313215014437</v>
      </c>
      <c r="G26" s="47">
        <f t="shared" si="0"/>
        <v>8699.787275179202</v>
      </c>
      <c r="H26" s="46">
        <v>830</v>
      </c>
      <c r="I26" s="46">
        <v>865</v>
      </c>
      <c r="J26" s="27">
        <f t="shared" si="1"/>
        <v>3642.1084249433538</v>
      </c>
      <c r="K26" s="27">
        <f t="shared" si="1"/>
        <v>3474.8861312999006</v>
      </c>
      <c r="N26" s="3"/>
      <c r="O26" s="49"/>
      <c r="P26" s="3"/>
    </row>
    <row r="27" spans="1:16" ht="17.25" customHeight="1">
      <c r="A27" s="31" t="s">
        <v>40</v>
      </c>
      <c r="B27" s="45">
        <v>3052770.8062361283</v>
      </c>
      <c r="C27" s="45">
        <v>3429151.7404052396</v>
      </c>
      <c r="D27" s="46">
        <v>293</v>
      </c>
      <c r="E27" s="46">
        <v>297.5</v>
      </c>
      <c r="F27" s="47">
        <f t="shared" si="0"/>
        <v>10419.012990566991</v>
      </c>
      <c r="G27" s="47">
        <f t="shared" si="0"/>
        <v>11526.560471950384</v>
      </c>
      <c r="H27" s="46">
        <v>735</v>
      </c>
      <c r="I27" s="46">
        <v>820</v>
      </c>
      <c r="J27" s="27">
        <f t="shared" si="1"/>
        <v>4153.4296683484736</v>
      </c>
      <c r="K27" s="27">
        <f t="shared" si="1"/>
        <v>4181.8923663478536</v>
      </c>
      <c r="N27" s="3"/>
      <c r="O27" s="49"/>
      <c r="P27" s="3"/>
    </row>
    <row r="28" spans="1:16" ht="17.25" customHeight="1">
      <c r="A28" s="31" t="s">
        <v>41</v>
      </c>
      <c r="B28" s="45">
        <v>3391397.9966484215</v>
      </c>
      <c r="C28" s="45">
        <v>3917859.4177830843</v>
      </c>
      <c r="D28" s="46">
        <v>327.5</v>
      </c>
      <c r="E28" s="46">
        <v>373.5</v>
      </c>
      <c r="F28" s="47">
        <f t="shared" si="0"/>
        <v>10355.413730224187</v>
      </c>
      <c r="G28" s="47">
        <f t="shared" si="0"/>
        <v>10489.583447879744</v>
      </c>
      <c r="H28" s="46">
        <v>1072</v>
      </c>
      <c r="I28" s="46">
        <v>1124</v>
      </c>
      <c r="J28" s="27">
        <f t="shared" si="1"/>
        <v>3163.6175341869603</v>
      </c>
      <c r="K28" s="27">
        <f t="shared" si="1"/>
        <v>3485.640051408438</v>
      </c>
      <c r="N28" s="3"/>
      <c r="O28" s="49"/>
      <c r="P28" s="3"/>
    </row>
    <row r="29" spans="1:16" ht="17.25" customHeight="1">
      <c r="A29" s="31" t="s">
        <v>42</v>
      </c>
      <c r="B29" s="45">
        <v>3362407.6869302383</v>
      </c>
      <c r="C29" s="45">
        <v>3543552.0466412148</v>
      </c>
      <c r="D29" s="46">
        <v>268</v>
      </c>
      <c r="E29" s="46">
        <v>276.5</v>
      </c>
      <c r="F29" s="47">
        <f t="shared" si="0"/>
        <v>12546.297339291934</v>
      </c>
      <c r="G29" s="47">
        <f t="shared" si="0"/>
        <v>12815.739770854303</v>
      </c>
      <c r="H29" s="46">
        <v>961</v>
      </c>
      <c r="I29" s="46">
        <v>800</v>
      </c>
      <c r="J29" s="27">
        <f t="shared" si="1"/>
        <v>3498.8633578878648</v>
      </c>
      <c r="K29" s="27">
        <f t="shared" si="1"/>
        <v>4429.4400583015185</v>
      </c>
      <c r="N29" s="3"/>
      <c r="O29" s="49"/>
      <c r="P29" s="3"/>
    </row>
    <row r="30" spans="1:16" ht="17.25" customHeight="1">
      <c r="A30" s="31" t="s">
        <v>54</v>
      </c>
      <c r="B30" s="45">
        <v>3160486.4383677398</v>
      </c>
      <c r="C30" s="45">
        <v>3007166.8149546981</v>
      </c>
      <c r="D30" s="46">
        <v>319</v>
      </c>
      <c r="E30" s="46">
        <v>318.5</v>
      </c>
      <c r="F30" s="47">
        <f t="shared" si="0"/>
        <v>9907.4809980179925</v>
      </c>
      <c r="G30" s="47">
        <f t="shared" si="0"/>
        <v>9441.6540500932442</v>
      </c>
      <c r="H30" s="46">
        <v>613</v>
      </c>
      <c r="I30" s="46">
        <v>597</v>
      </c>
      <c r="J30" s="27">
        <f t="shared" si="1"/>
        <v>5155.7690674840778</v>
      </c>
      <c r="K30" s="27">
        <f t="shared" si="1"/>
        <v>5037.1303433077019</v>
      </c>
      <c r="N30" s="3"/>
      <c r="O30" s="49"/>
      <c r="P30" s="3"/>
    </row>
    <row r="31" spans="1:16" ht="16.5">
      <c r="A31" s="31" t="s">
        <v>43</v>
      </c>
      <c r="B31" s="45">
        <v>7309315.6719349828</v>
      </c>
      <c r="C31" s="45">
        <v>10497016.019168451</v>
      </c>
      <c r="D31" s="46">
        <v>444</v>
      </c>
      <c r="E31" s="46">
        <v>503</v>
      </c>
      <c r="F31" s="47">
        <f t="shared" si="0"/>
        <v>16462.422684538251</v>
      </c>
      <c r="G31" s="47">
        <f t="shared" si="0"/>
        <v>20868.819123595331</v>
      </c>
      <c r="H31" s="46">
        <v>654</v>
      </c>
      <c r="I31" s="46">
        <v>803</v>
      </c>
      <c r="J31" s="27">
        <f t="shared" si="1"/>
        <v>11176.323657392941</v>
      </c>
      <c r="K31" s="27">
        <f t="shared" si="1"/>
        <v>13072.249089873538</v>
      </c>
      <c r="N31" s="3"/>
      <c r="O31" s="49"/>
      <c r="P31" s="3"/>
    </row>
    <row r="32" spans="1:16" ht="16.5">
      <c r="A32" s="31" t="s">
        <v>52</v>
      </c>
      <c r="B32" s="45">
        <v>14236608.127416668</v>
      </c>
      <c r="C32" s="45">
        <v>18267355.411383905</v>
      </c>
      <c r="D32" s="46">
        <v>168.5</v>
      </c>
      <c r="E32" s="46">
        <v>198.5</v>
      </c>
      <c r="F32" s="47">
        <f t="shared" si="0"/>
        <v>84490.255949060345</v>
      </c>
      <c r="G32" s="47">
        <f t="shared" si="0"/>
        <v>92026.979402437806</v>
      </c>
      <c r="H32" s="46">
        <v>617</v>
      </c>
      <c r="I32" s="46">
        <v>620</v>
      </c>
      <c r="J32" s="27">
        <f t="shared" si="1"/>
        <v>23073.91916923285</v>
      </c>
      <c r="K32" s="27">
        <f t="shared" si="1"/>
        <v>29463.476469974041</v>
      </c>
      <c r="N32" s="3"/>
      <c r="O32" s="49"/>
      <c r="P32" s="3"/>
    </row>
    <row r="33" spans="1:16" ht="17.25">
      <c r="A33" s="31" t="s">
        <v>44</v>
      </c>
      <c r="B33" s="45">
        <v>5245694.0019496474</v>
      </c>
      <c r="C33" s="45">
        <v>5120589.8682507984</v>
      </c>
      <c r="D33" s="46">
        <v>119.5</v>
      </c>
      <c r="E33" s="46">
        <v>109</v>
      </c>
      <c r="F33" s="47">
        <f t="shared" si="0"/>
        <v>43897.020936817134</v>
      </c>
      <c r="G33" s="47">
        <f t="shared" si="0"/>
        <v>46977.88869954861</v>
      </c>
      <c r="H33" s="46">
        <v>550</v>
      </c>
      <c r="I33" s="46">
        <v>549</v>
      </c>
      <c r="J33" s="27">
        <f t="shared" si="1"/>
        <v>9537.6254580902678</v>
      </c>
      <c r="K33" s="27">
        <f t="shared" si="1"/>
        <v>9327.1218000925292</v>
      </c>
      <c r="L33" s="14"/>
      <c r="N33" s="3"/>
      <c r="O33" s="49"/>
      <c r="P33" s="3"/>
    </row>
    <row r="34" spans="1:16" ht="17.25">
      <c r="A34" s="31" t="s">
        <v>25</v>
      </c>
      <c r="B34" s="45">
        <v>4825324.0071638115</v>
      </c>
      <c r="C34" s="45">
        <v>10498625.808646237</v>
      </c>
      <c r="D34" s="46">
        <v>1829.5</v>
      </c>
      <c r="E34" s="46">
        <v>1782</v>
      </c>
      <c r="F34" s="47">
        <f t="shared" si="0"/>
        <v>2637.509706020121</v>
      </c>
      <c r="G34" s="47">
        <f t="shared" si="0"/>
        <v>5891.4847411033879</v>
      </c>
      <c r="H34" s="46">
        <v>136</v>
      </c>
      <c r="I34" s="46">
        <v>138</v>
      </c>
      <c r="J34" s="27">
        <f t="shared" si="1"/>
        <v>35480.32358208685</v>
      </c>
      <c r="K34" s="27">
        <f t="shared" si="1"/>
        <v>76076.998613378528</v>
      </c>
      <c r="L34" s="14"/>
      <c r="N34" s="3"/>
      <c r="O34" s="49"/>
      <c r="P34" s="3"/>
    </row>
    <row r="35" spans="1:16" ht="17.25">
      <c r="A35" s="31" t="s">
        <v>26</v>
      </c>
      <c r="B35" s="45">
        <v>4309672.3981832908</v>
      </c>
      <c r="C35" s="45">
        <v>4124857.6121810852</v>
      </c>
      <c r="D35" s="46">
        <v>744</v>
      </c>
      <c r="E35" s="46">
        <v>706.5</v>
      </c>
      <c r="F35" s="47">
        <f t="shared" si="0"/>
        <v>5792.5704276657134</v>
      </c>
      <c r="G35" s="47">
        <f t="shared" si="0"/>
        <v>5838.4396492301275</v>
      </c>
      <c r="H35" s="46">
        <v>744</v>
      </c>
      <c r="I35" s="46">
        <v>706.5</v>
      </c>
      <c r="J35" s="27">
        <f t="shared" si="1"/>
        <v>5792.5704276657134</v>
      </c>
      <c r="K35" s="27">
        <f t="shared" si="1"/>
        <v>5838.4396492301275</v>
      </c>
      <c r="L35" s="14"/>
      <c r="N35" s="3"/>
      <c r="O35" s="49"/>
      <c r="P35" s="3"/>
    </row>
    <row r="36" spans="1:16" ht="17.25">
      <c r="A36" s="31" t="s">
        <v>27</v>
      </c>
      <c r="B36" s="45">
        <v>38838062.022819467</v>
      </c>
      <c r="C36" s="45">
        <v>35311315.810670711</v>
      </c>
      <c r="D36" s="46">
        <v>60245</v>
      </c>
      <c r="E36" s="46">
        <v>55879</v>
      </c>
      <c r="F36" s="47">
        <f t="shared" si="0"/>
        <v>644.66863678013885</v>
      </c>
      <c r="G36" s="47">
        <f t="shared" si="0"/>
        <v>631.92461945759067</v>
      </c>
      <c r="H36" s="46">
        <v>60245</v>
      </c>
      <c r="I36" s="46">
        <v>55879</v>
      </c>
      <c r="J36" s="27">
        <f t="shared" si="1"/>
        <v>644.66863678013885</v>
      </c>
      <c r="K36" s="27">
        <f t="shared" si="1"/>
        <v>631.92461945759067</v>
      </c>
      <c r="L36" s="14"/>
      <c r="N36" s="3"/>
      <c r="O36" s="49"/>
      <c r="P36" s="3"/>
    </row>
    <row r="37" spans="1:16" ht="17.25" customHeight="1">
      <c r="A37" s="31" t="s">
        <v>22</v>
      </c>
      <c r="B37" s="45">
        <v>9963315.3615882061</v>
      </c>
      <c r="C37" s="45">
        <v>9353456.665695535</v>
      </c>
      <c r="D37" s="46">
        <v>26589</v>
      </c>
      <c r="E37" s="46">
        <v>28343</v>
      </c>
      <c r="F37" s="47">
        <f t="shared" si="0"/>
        <v>374.71568549355771</v>
      </c>
      <c r="G37" s="47">
        <f t="shared" si="0"/>
        <v>330.00940852046483</v>
      </c>
      <c r="H37" s="46">
        <v>26589</v>
      </c>
      <c r="I37" s="46">
        <v>28343</v>
      </c>
      <c r="J37" s="27">
        <f t="shared" si="1"/>
        <v>374.71568549355771</v>
      </c>
      <c r="K37" s="27">
        <f t="shared" si="1"/>
        <v>330.00940852046483</v>
      </c>
      <c r="N37" s="3"/>
      <c r="O37" s="49"/>
      <c r="P37" s="3"/>
    </row>
    <row r="38" spans="1:16" ht="18" customHeight="1">
      <c r="A38" s="32" t="s">
        <v>9</v>
      </c>
      <c r="B38" s="28">
        <f>SUM(B5:B37)</f>
        <v>220637457.03219998</v>
      </c>
      <c r="C38" s="28">
        <f>SUM(C5:C37)</f>
        <v>230279802.684138</v>
      </c>
      <c r="D38" s="30">
        <f>SUM(D5:D37)</f>
        <v>104239.5</v>
      </c>
      <c r="E38" s="30">
        <f>SUM(E5:E37)</f>
        <v>101566</v>
      </c>
      <c r="F38" s="8"/>
      <c r="G38" s="9"/>
      <c r="H38" s="25">
        <f>SUM(H5:H37)</f>
        <v>119553</v>
      </c>
      <c r="I38" s="25">
        <f>SUM(I5:I37)</f>
        <v>116632.5</v>
      </c>
      <c r="J38" s="8"/>
      <c r="K38" s="9"/>
    </row>
    <row r="39" spans="1:16">
      <c r="A39" s="7"/>
      <c r="E39" s="6"/>
    </row>
    <row r="40" spans="1:16">
      <c r="A40" s="7" t="s">
        <v>65</v>
      </c>
      <c r="B40" s="2" t="s">
        <v>64</v>
      </c>
      <c r="E40" s="6"/>
      <c r="M40" s="6"/>
      <c r="N40"/>
      <c r="O40" s="20" t="s">
        <v>55</v>
      </c>
      <c r="P40" s="20" t="s">
        <v>56</v>
      </c>
    </row>
    <row r="41" spans="1:16">
      <c r="A41" s="7"/>
      <c r="E41" s="6"/>
      <c r="M41" s="6"/>
      <c r="N41" s="22" t="str">
        <f ca="1">'Section-Per Pt &amp; Per day'!M8</f>
        <v>WD 01</v>
      </c>
      <c r="O41" s="34">
        <f>'[1]Final Tot OH, IM &amp; FCC'!CB3</f>
        <v>4287077.0138515141</v>
      </c>
      <c r="P41" s="34">
        <v>4348092.2364505157</v>
      </c>
    </row>
    <row r="42" spans="1:16">
      <c r="A42" s="7"/>
      <c r="E42" s="6"/>
      <c r="M42" s="6"/>
      <c r="N42" s="22" t="str">
        <f ca="1">'Section-Per Pt &amp; Per day'!M9</f>
        <v>WD 02</v>
      </c>
      <c r="O42" s="34">
        <f>'[1]Final Tot OH, IM &amp; FCC'!CB4</f>
        <v>3925849.7023053374</v>
      </c>
      <c r="P42" s="34">
        <v>4158439.1280531632</v>
      </c>
    </row>
    <row r="43" spans="1:16">
      <c r="A43" s="7"/>
      <c r="E43" s="6"/>
      <c r="M43" s="6"/>
      <c r="N43" s="22" t="str">
        <f ca="1">'Section-Per Pt &amp; Per day'!M10</f>
        <v>WD 03</v>
      </c>
      <c r="O43" s="34">
        <f>'[1]Final Tot OH, IM &amp; FCC'!CB5</f>
        <v>4236910.5334348725</v>
      </c>
      <c r="P43" s="34">
        <v>4165033.5765770092</v>
      </c>
    </row>
    <row r="44" spans="1:16">
      <c r="A44" s="7"/>
      <c r="E44" s="6"/>
      <c r="M44" s="6"/>
      <c r="N44" s="22" t="str">
        <f ca="1">'Section-Per Pt &amp; Per day'!M11</f>
        <v>WD 04</v>
      </c>
      <c r="O44" s="34">
        <f>'[1]Final Tot OH, IM &amp; FCC'!CB6</f>
        <v>3495029.0876862733</v>
      </c>
      <c r="P44" s="34">
        <v>4736513.8867808646</v>
      </c>
    </row>
    <row r="45" spans="1:16">
      <c r="A45" s="7"/>
      <c r="E45" s="6"/>
      <c r="M45" s="6"/>
      <c r="N45" s="22" t="str">
        <f ca="1">'Section-Per Pt &amp; Per day'!M12</f>
        <v>WD 05</v>
      </c>
      <c r="O45" s="34">
        <f>'[1]Final Tot OH, IM &amp; FCC'!CB7</f>
        <v>3476089.6819239282</v>
      </c>
      <c r="P45" s="34">
        <v>3607846.5885247746</v>
      </c>
    </row>
    <row r="46" spans="1:16">
      <c r="A46" s="7"/>
      <c r="E46" s="6"/>
      <c r="M46" s="6"/>
      <c r="N46" s="22" t="str">
        <f ca="1">'Section-Per Pt &amp; Per day'!M13</f>
        <v>WD 06</v>
      </c>
      <c r="O46" s="34">
        <f>'[1]Final Tot OH, IM &amp; FCC'!CB8</f>
        <v>2056391.1716152434</v>
      </c>
      <c r="P46" s="34">
        <v>1567595.959355142</v>
      </c>
    </row>
    <row r="47" spans="1:16">
      <c r="E47" s="6"/>
      <c r="M47" s="6"/>
      <c r="N47" s="22" t="str">
        <f ca="1">'Section-Per Pt &amp; Per day'!M14</f>
        <v>WD 07</v>
      </c>
      <c r="O47" s="34">
        <f>'[1]Final Tot OH, IM &amp; FCC'!CB9</f>
        <v>3992934.1280589728</v>
      </c>
      <c r="P47" s="34">
        <v>4324605.853495609</v>
      </c>
    </row>
    <row r="48" spans="1:16">
      <c r="E48" s="6"/>
      <c r="M48" s="6"/>
      <c r="N48" s="22" t="str">
        <f ca="1">'Section-Per Pt &amp; Per day'!M15</f>
        <v>WD 08</v>
      </c>
      <c r="O48" s="34">
        <f>'[1]Final Tot OH, IM &amp; FCC'!CB10</f>
        <v>3846233.4172211234</v>
      </c>
      <c r="P48" s="34">
        <v>4176987.4487235812</v>
      </c>
    </row>
    <row r="49" spans="5:16">
      <c r="E49" s="6"/>
      <c r="M49" s="6"/>
      <c r="N49" s="22" t="str">
        <f ca="1">'Section-Per Pt &amp; Per day'!M16</f>
        <v>WD 09</v>
      </c>
      <c r="O49" s="34">
        <f>'[1]Final Tot OH, IM &amp; FCC'!CB11</f>
        <v>4013329.2502951119</v>
      </c>
      <c r="P49" s="34">
        <v>4190728.1919735102</v>
      </c>
    </row>
    <row r="50" spans="5:16">
      <c r="E50" s="6"/>
      <c r="M50" s="6"/>
      <c r="N50" s="22" t="str">
        <f ca="1">'Section-Per Pt &amp; Per day'!M17</f>
        <v>WD 10</v>
      </c>
      <c r="O50" s="34">
        <f>'[1]Final Tot OH, IM &amp; FCC'!CB12</f>
        <v>4443022.2660315903</v>
      </c>
      <c r="P50" s="34">
        <v>4249589.903482371</v>
      </c>
    </row>
    <row r="51" spans="5:16">
      <c r="E51" s="6"/>
      <c r="M51" s="6"/>
      <c r="N51" s="22" t="str">
        <f ca="1">'Section-Per Pt &amp; Per day'!M18</f>
        <v>WD 11</v>
      </c>
      <c r="O51" s="34">
        <f>'[1]Final Tot OH, IM &amp; FCC'!CB13</f>
        <v>2445102.9558344772</v>
      </c>
      <c r="P51" s="34">
        <v>2687762.1351370877</v>
      </c>
    </row>
    <row r="52" spans="5:16">
      <c r="E52" s="6"/>
      <c r="M52" s="6"/>
      <c r="N52" s="22" t="str">
        <f ca="1">'Section-Per Pt &amp; Per day'!M19</f>
        <v>WD 12</v>
      </c>
      <c r="O52" s="34">
        <f>'[1]Final Tot OH, IM &amp; FCC'!CB14</f>
        <v>2977236.357513845</v>
      </c>
      <c r="P52" s="34">
        <v>3137617.2948443075</v>
      </c>
    </row>
    <row r="53" spans="5:16">
      <c r="E53" s="6"/>
      <c r="M53" s="6"/>
      <c r="N53" s="22" t="str">
        <f ca="1">'Section-Per Pt &amp; Per day'!M20</f>
        <v>WD 14</v>
      </c>
      <c r="O53" s="34">
        <f>'[1]Final Tot OH, IM &amp; FCC'!CB15</f>
        <v>4210620.2323274203</v>
      </c>
      <c r="P53" s="34">
        <v>6382207.1958113275</v>
      </c>
    </row>
    <row r="54" spans="5:16">
      <c r="E54" s="6"/>
      <c r="M54" s="6"/>
      <c r="N54" s="22" t="str">
        <f ca="1">'Section-Per Pt &amp; Per day'!M21</f>
        <v>WD 15</v>
      </c>
      <c r="O54" s="34">
        <f>'[1]Final Tot OH, IM &amp; FCC'!CB16</f>
        <v>4290413.4854472037</v>
      </c>
      <c r="P54" s="34">
        <v>4448018.6215607002</v>
      </c>
    </row>
    <row r="55" spans="5:16">
      <c r="E55" s="6"/>
      <c r="M55" s="6"/>
      <c r="N55" s="22" t="str">
        <f ca="1">'Section-Per Pt &amp; Per day'!M22</f>
        <v>WD 16(A/B)</v>
      </c>
      <c r="O55" s="34">
        <f>'[1]Final Tot OH, IM &amp; FCC'!CB17</f>
        <v>5332755.910010227</v>
      </c>
      <c r="P55" s="34">
        <v>5894712.4192844629</v>
      </c>
    </row>
    <row r="56" spans="5:16">
      <c r="E56" s="6"/>
      <c r="M56" s="6"/>
      <c r="N56" s="22" t="str">
        <f ca="1">'Section-Per Pt &amp; Per day'!M23</f>
        <v>WD 17</v>
      </c>
      <c r="O56" s="34">
        <f>'[1]Final Tot OH, IM &amp; FCC'!CB18</f>
        <v>3687402.6898361114</v>
      </c>
      <c r="P56" s="34">
        <v>5584536.1762772314</v>
      </c>
    </row>
    <row r="57" spans="5:16">
      <c r="N57" s="22" t="str">
        <f ca="1">'Section-Per Pt &amp; Per day'!M24</f>
        <v>WD 19</v>
      </c>
      <c r="O57" s="34">
        <f>'[1]Final Tot OH, IM &amp; FCC'!CB19</f>
        <v>3274451.2714628908</v>
      </c>
      <c r="P57" s="34">
        <v>3278709.4536721469</v>
      </c>
    </row>
    <row r="58" spans="5:16">
      <c r="E58" s="6"/>
      <c r="N58" s="22" t="str">
        <f ca="1">'Section-Per Pt &amp; Per day'!M25</f>
        <v>WD 20</v>
      </c>
      <c r="O58" s="34">
        <f>'[1]Final Tot OH, IM &amp; FCC'!CB20</f>
        <v>8299571.2113242559</v>
      </c>
      <c r="P58" s="34">
        <v>6324547.5953003224</v>
      </c>
    </row>
    <row r="59" spans="5:16">
      <c r="E59" s="6"/>
      <c r="N59" s="22" t="str">
        <f ca="1">'Section-Per Pt &amp; Per day'!M26</f>
        <v>WD 21</v>
      </c>
      <c r="O59" s="34">
        <f>'[1]Final Tot OH, IM &amp; FCC'!CB21</f>
        <v>5282310.8221577965</v>
      </c>
      <c r="P59" s="34">
        <v>4603661.8454317357</v>
      </c>
    </row>
    <row r="60" spans="5:16">
      <c r="E60" s="6"/>
      <c r="N60" s="22" t="str">
        <f ca="1">'Section-Per Pt &amp; Per day'!M27</f>
        <v>WD 22</v>
      </c>
      <c r="O60" s="34">
        <f>'[1]Final Tot OH, IM &amp; FCC'!CB22</f>
        <v>7083678.1332982779</v>
      </c>
      <c r="P60" s="34">
        <v>4726348.365713804</v>
      </c>
    </row>
    <row r="61" spans="5:16">
      <c r="E61" s="6"/>
      <c r="N61" s="22" t="str">
        <f ca="1">'Section-Per Pt &amp; Per day'!M28</f>
        <v>WD 23(A/B)</v>
      </c>
      <c r="O61" s="34">
        <f>'[1]Final Tot OH, IM &amp; FCC'!CB23</f>
        <v>6146688.9297877718</v>
      </c>
      <c r="P61" s="34">
        <v>7418608.5235966584</v>
      </c>
    </row>
    <row r="62" spans="5:16">
      <c r="E62" s="6"/>
      <c r="N62" s="22" t="str">
        <f ca="1">'Section-Per Pt &amp; Per day'!M29</f>
        <v>WD 24(M/F)</v>
      </c>
      <c r="O62" s="34">
        <f>'[1]Final Tot OH, IM &amp; FCC'!CB24</f>
        <v>15498213.695555763</v>
      </c>
      <c r="P62" s="34">
        <v>15214983.280212991</v>
      </c>
    </row>
    <row r="63" spans="5:16">
      <c r="E63" s="6"/>
      <c r="N63" s="22" t="str">
        <f ca="1">'Section-Per Pt &amp; Per day'!M30</f>
        <v>WD 26(M/F)</v>
      </c>
      <c r="O63" s="34">
        <f>'[1]Final Tot OH, IM &amp; FCC'!CB25</f>
        <v>15971264.773455709</v>
      </c>
      <c r="P63" s="34">
        <v>10975933.284523312</v>
      </c>
    </row>
    <row r="64" spans="5:16">
      <c r="E64" s="6"/>
      <c r="F64" s="6"/>
      <c r="N64" s="22" t="str">
        <f ca="1">'Section-Per Pt &amp; Per day'!M31</f>
        <v>WD 27</v>
      </c>
      <c r="O64" s="34">
        <f>'[1]Final Tot OH, IM &amp; FCC'!CB26</f>
        <v>3302733.3639069945</v>
      </c>
      <c r="P64" s="34">
        <v>3005776.5035744142</v>
      </c>
    </row>
    <row r="65" spans="5:16">
      <c r="E65" s="6"/>
      <c r="F65" s="6"/>
      <c r="N65" s="22" t="str">
        <f ca="1">'Section-Per Pt &amp; Per day'!M32</f>
        <v>WD 28</v>
      </c>
      <c r="O65" s="34">
        <f>'[1]Final Tot OH, IM &amp; FCC'!CB27</f>
        <v>2766760.7867331719</v>
      </c>
      <c r="P65" s="34">
        <v>3429151.7404052396</v>
      </c>
    </row>
    <row r="66" spans="5:16">
      <c r="E66" s="4"/>
      <c r="N66" s="22" t="str">
        <f ca="1">'Section-Per Pt &amp; Per day'!M33</f>
        <v>WD 29</v>
      </c>
      <c r="O66" s="34">
        <f>'[1]Final Tot OH, IM &amp; FCC'!CB28</f>
        <v>4105810.1556338756</v>
      </c>
      <c r="P66" s="34">
        <v>3917859.4177830843</v>
      </c>
    </row>
    <row r="67" spans="5:16">
      <c r="N67" s="22" t="str">
        <f ca="1">'Section-Per Pt &amp; Per day'!M34</f>
        <v>WD 30</v>
      </c>
      <c r="O67" s="34">
        <f>'[1]Final Tot OH, IM &amp; FCC'!CB29</f>
        <v>3492792.3120864201</v>
      </c>
      <c r="P67" s="34">
        <v>3543552.0466412148</v>
      </c>
    </row>
    <row r="68" spans="5:16">
      <c r="E68" s="6"/>
      <c r="N68" s="22" t="str">
        <f ca="1">'Section-Per Pt &amp; Per day'!M35</f>
        <v>WD 31</v>
      </c>
      <c r="O68" s="34">
        <f>'[1]Final Tot OH, IM &amp; FCC'!CB30</f>
        <v>2962215.1757541099</v>
      </c>
      <c r="P68" s="34">
        <v>3007166.8149546981</v>
      </c>
    </row>
    <row r="69" spans="5:16">
      <c r="E69" s="6"/>
      <c r="N69" s="22" t="str">
        <f ca="1">'Section-Per Pt &amp; Per day'!M36</f>
        <v>CCU WD / CCU</v>
      </c>
      <c r="O69" s="34">
        <f>'[1]Final Tot OH, IM &amp; FCC'!CB31</f>
        <v>7694400.3453166112</v>
      </c>
      <c r="P69" s="34">
        <v>10497016.019168451</v>
      </c>
    </row>
    <row r="70" spans="5:16">
      <c r="N70" s="22" t="str">
        <f>'Section-Per Pt &amp; Per day'!M37</f>
        <v>ICU/HDU/AT ICU</v>
      </c>
      <c r="O70" s="34">
        <f>'[1]Final Tot OH, IM &amp; FCC'!CB32</f>
        <v>13778913.100823183</v>
      </c>
      <c r="P70" s="34">
        <v>18267355.411383905</v>
      </c>
    </row>
    <row r="71" spans="5:16">
      <c r="N71" s="22" t="str">
        <f ca="1">'Section-Per Pt &amp; Per day'!M38</f>
        <v>PBU/NN ICU</v>
      </c>
      <c r="O71" s="34">
        <f>'[1]Final Tot OH, IM &amp; FCC'!CB33</f>
        <v>5446533.5995702362</v>
      </c>
      <c r="P71" s="34">
        <v>5120589.8682507984</v>
      </c>
    </row>
    <row r="72" spans="5:16">
      <c r="N72" s="22" t="str">
        <f ca="1">'Section-Per Pt &amp; Per day'!M39</f>
        <v>EU</v>
      </c>
      <c r="O72" s="34">
        <f>'[1]Final Tot OH, IM &amp; FCC'!CB34</f>
        <v>4518230.1665078066</v>
      </c>
      <c r="P72" s="34">
        <v>10498625.808646237</v>
      </c>
    </row>
    <row r="73" spans="5:16">
      <c r="N73" s="22" t="str">
        <f ca="1">'Section-Per Pt &amp; Per day'!M40</f>
        <v>DIALYSIS UNIT</v>
      </c>
      <c r="O73" s="34">
        <f>'[1]Final Tot OH, IM &amp; FCC'!CB35</f>
        <v>3197392.2911605034</v>
      </c>
      <c r="P73" s="34">
        <v>4124857.6121810852</v>
      </c>
    </row>
    <row r="74" spans="5:16">
      <c r="N74" s="22" t="str">
        <f ca="1">'Section-Per Pt &amp; Per day'!M41</f>
        <v>CLINICS(ALL)</v>
      </c>
      <c r="O74" s="34">
        <f>'[1]Final Tot OH, IM &amp; FCC'!CB36</f>
        <v>33215590.930208307</v>
      </c>
      <c r="P74" s="34">
        <v>35311315.810670711</v>
      </c>
    </row>
    <row r="75" spans="5:16">
      <c r="N75" s="22" t="str">
        <f ca="1">'Section-Per Pt &amp; Per day'!M42</f>
        <v>OPD</v>
      </c>
      <c r="O75" s="34">
        <f>'[1]Final Tot OH, IM &amp; FCC'!CB37</f>
        <v>8926128.72504027</v>
      </c>
      <c r="P75" s="34">
        <v>9353456.665695535</v>
      </c>
    </row>
    <row r="76" spans="5:16">
      <c r="N76" s="22"/>
      <c r="O76" s="27">
        <f>SUM(O41:O75)</f>
        <v>215680077.67317721</v>
      </c>
      <c r="P76" s="27">
        <f>SUM(P41:P75)</f>
        <v>230279802.68413794</v>
      </c>
    </row>
  </sheetData>
  <mergeCells count="7">
    <mergeCell ref="A1:K1"/>
    <mergeCell ref="B3:C3"/>
    <mergeCell ref="D3:E3"/>
    <mergeCell ref="F3:G3"/>
    <mergeCell ref="H3:I3"/>
    <mergeCell ref="J3:K3"/>
    <mergeCell ref="A2:K2"/>
  </mergeCells>
  <pageMargins left="0.34" right="0.14000000000000001" top="0.47" bottom="0.31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Section-Per Pt &amp; Per day</vt:lpstr>
      <vt:lpstr>Cost Cent-Per Pt &amp; Per 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Rangan Account</dc:creator>
  <cp:lastModifiedBy>Admin</cp:lastModifiedBy>
  <cp:revision>0</cp:revision>
  <cp:lastPrinted>2019-07-12T08:37:22Z</cp:lastPrinted>
  <dcterms:created xsi:type="dcterms:W3CDTF">2014-01-27T09:25:58Z</dcterms:created>
  <dcterms:modified xsi:type="dcterms:W3CDTF">2019-07-12T08:49:52Z</dcterms:modified>
</cp:coreProperties>
</file>